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2024\OS 2024\PORTAL TRANSPARÊNCIA\2019, 2020, 2021 e 2022\por unidade planilhas 2019 a 2022\2022\"/>
    </mc:Choice>
  </mc:AlternateContent>
  <xr:revisionPtr revIDLastSave="0" documentId="13_ncr:1_{8590D25C-8E55-4DB6-8BBA-9B64AD1CA5CE}" xr6:coauthVersionLast="47" xr6:coauthVersionMax="47" xr10:uidLastSave="{00000000-0000-0000-0000-000000000000}"/>
  <bookViews>
    <workbookView xWindow="-25320" yWindow="285" windowWidth="25440" windowHeight="15270" xr2:uid="{C1FA005D-B2F4-474F-85C0-8B68AE2AD31D}"/>
  </bookViews>
  <sheets>
    <sheet name="CRER" sheetId="1" r:id="rId1"/>
  </sheets>
  <definedNames>
    <definedName name="_xlnm._FilterDatabase" localSheetId="0" hidden="1">CRER!$D$21:$U$49</definedName>
    <definedName name="_xlnm.Print_Area" localSheetId="0">CRER!$A$1:$V$103</definedName>
    <definedName name="_xlnm.Print_Titles" localSheetId="0">CRER!$60:$61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92" i="1" l="1" a="1"/>
  <c r="L92" i="1" s="1"/>
  <c r="L91" i="1" a="1"/>
  <c r="L91" i="1" s="1"/>
  <c r="L90" i="1" a="1"/>
  <c r="L90" i="1" s="1"/>
  <c r="F87" i="1"/>
  <c r="L86" i="1" a="1"/>
  <c r="L86" i="1" s="1"/>
  <c r="F86" i="1"/>
  <c r="F93" i="1" s="1"/>
  <c r="L85" i="1"/>
  <c r="L85" i="1" a="1"/>
  <c r="L84" i="1" a="1"/>
  <c r="L84" i="1" s="1"/>
  <c r="L80" i="1" a="1"/>
  <c r="L80" i="1" s="1"/>
  <c r="L79" i="1" a="1"/>
  <c r="L79" i="1" s="1"/>
  <c r="L78" i="1" a="1"/>
  <c r="L78" i="1" s="1"/>
  <c r="L77" i="1" a="1"/>
  <c r="L77" i="1" s="1"/>
  <c r="L76" i="1"/>
  <c r="L76" i="1" a="1"/>
  <c r="L75" i="1" a="1"/>
  <c r="L75" i="1" s="1"/>
  <c r="L74" i="1" a="1"/>
  <c r="L74" i="1" s="1"/>
  <c r="L73" i="1" a="1"/>
  <c r="L73" i="1" s="1"/>
  <c r="L72" i="1" a="1"/>
  <c r="L72" i="1" s="1"/>
  <c r="L65" i="1" a="1"/>
  <c r="L65" i="1" s="1"/>
  <c r="L64" i="1"/>
  <c r="L64" i="1" a="1"/>
  <c r="L63" i="1" a="1"/>
  <c r="L63" i="1" s="1"/>
  <c r="L62" i="1" a="1"/>
  <c r="L62" i="1" s="1"/>
  <c r="U49" i="1"/>
  <c r="T49" i="1"/>
  <c r="S49" i="1"/>
  <c r="R49" i="1"/>
  <c r="Q49" i="1"/>
  <c r="P49" i="1"/>
  <c r="O49" i="1"/>
  <c r="N49" i="1"/>
  <c r="M49" i="1"/>
  <c r="L49" i="1"/>
  <c r="J49" i="1"/>
  <c r="I49" i="1"/>
  <c r="H49" i="1"/>
  <c r="G49" i="1"/>
  <c r="F49" i="1"/>
  <c r="E49" i="1"/>
  <c r="D49" i="1"/>
  <c r="C49" i="1"/>
  <c r="V48" i="1"/>
  <c r="V47" i="1"/>
  <c r="V46" i="1"/>
  <c r="C46" i="1"/>
  <c r="B46" i="1"/>
  <c r="V45" i="1"/>
  <c r="C45" i="1"/>
  <c r="B45" i="1"/>
  <c r="V44" i="1"/>
  <c r="C44" i="1"/>
  <c r="B44" i="1"/>
  <c r="V43" i="1"/>
  <c r="C43" i="1"/>
  <c r="B43" i="1"/>
  <c r="V42" i="1"/>
  <c r="V41" i="1"/>
  <c r="V40" i="1"/>
  <c r="V39" i="1"/>
  <c r="V38" i="1"/>
  <c r="V37" i="1"/>
  <c r="V36" i="1"/>
  <c r="C36" i="1"/>
  <c r="B36" i="1"/>
  <c r="V35" i="1"/>
  <c r="V34" i="1"/>
  <c r="V33" i="1"/>
  <c r="C33" i="1"/>
  <c r="B33" i="1"/>
  <c r="V32" i="1"/>
  <c r="C32" i="1"/>
  <c r="B32" i="1"/>
  <c r="V31" i="1"/>
  <c r="V30" i="1"/>
  <c r="C30" i="1"/>
  <c r="B30" i="1"/>
  <c r="V29" i="1"/>
  <c r="C29" i="1"/>
  <c r="B29" i="1"/>
  <c r="V28" i="1"/>
  <c r="C28" i="1"/>
  <c r="B28" i="1"/>
  <c r="B49" i="1" s="1"/>
  <c r="V27" i="1"/>
  <c r="V26" i="1"/>
  <c r="V25" i="1"/>
  <c r="V24" i="1"/>
  <c r="V23" i="1"/>
  <c r="V22" i="1"/>
  <c r="V49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 desconhecido</author>
  </authors>
  <commentList>
    <comment ref="B22" authorId="0" shapeId="0" xr:uid="{45182A99-B646-4C0F-86B5-7CD195C204A3}">
      <text>
        <r>
          <rPr>
            <sz val="10"/>
            <rFont val="Arial"/>
            <family val="2"/>
          </rPr>
          <t xml:space="preserve">PRORROGAÇÃO DA VIGÊNCIA 28/03/21 A 27/03/22
CUSTEIO: 12.653.332,00
RES,MEDICA: 267.798,16
</t>
        </r>
      </text>
    </comment>
    <comment ref="C22" authorId="0" shapeId="0" xr:uid="{3CA513A2-E755-494F-923D-6F0909EEF624}">
      <text>
        <r>
          <rPr>
            <sz val="10"/>
            <rFont val="Arial"/>
            <family val="2"/>
          </rPr>
          <t xml:space="preserve">PRORROGAÇÃO DA VIGÊNCIA 28/03/21 A 27/03/22
CUSTEIO: 12.653.332,00
RES,MEDICA: 267.798,16
</t>
        </r>
      </text>
    </comment>
    <comment ref="B24" authorId="0" shapeId="0" xr:uid="{8012BCE5-17F7-4D1D-B8BF-ED4F38DB68F4}">
      <text>
        <r>
          <rPr>
            <sz val="10"/>
            <rFont val="Arial"/>
            <family val="2"/>
          </rPr>
          <t xml:space="preserve">PRORROGAÇÃO DA VIGÊNCIA 28/03/21 A 27/03/22
CUSTEIO: 12.653.332,00
RES,MEDICA: 267.798,16
</t>
        </r>
      </text>
    </comment>
    <comment ref="C24" authorId="0" shapeId="0" xr:uid="{2E60EC26-24B4-4552-9A83-FA93B78CABA4}">
      <text>
        <r>
          <rPr>
            <sz val="10"/>
            <rFont val="Arial"/>
            <family val="2"/>
          </rPr>
          <t xml:space="preserve">PRORROGAÇÃO DA VIGÊNCIA 28/03/21 A 27/03/22
CUSTEIO: 12.653.332,00
RES,MEDICA: 267.798,16
</t>
        </r>
      </text>
    </comment>
    <comment ref="B28" authorId="0" shapeId="0" xr:uid="{F9E9EF4D-DA91-4A35-8E0F-F6E02DAAEC09}">
      <text>
        <r>
          <rPr>
            <sz val="10"/>
            <rFont val="Arial"/>
            <family val="2"/>
          </rPr>
          <t xml:space="preserve">VIGÊNCIA 28/03/22 A 27/03/23
CUSTEIO: 1.532.223,77
RES.MEDICA:26.039,84
</t>
        </r>
      </text>
    </comment>
    <comment ref="C28" authorId="0" shapeId="0" xr:uid="{317C0F26-C1C8-44A6-97C2-3695A6C110D8}">
      <text>
        <r>
          <rPr>
            <sz val="10"/>
            <rFont val="Arial"/>
            <family val="2"/>
          </rPr>
          <t xml:space="preserve">VIGÊNCIA 28/03/22 A 27/03/23
CUSTEIO: 1.532.223,77
RES.MEDICA:26.039,84
</t>
        </r>
      </text>
    </comment>
    <comment ref="B29" authorId="0" shapeId="0" xr:uid="{FFD020B6-B652-47FD-B140-9F01D46743B5}">
      <text>
        <r>
          <rPr>
            <sz val="10"/>
            <rFont val="Arial"/>
            <family val="2"/>
          </rPr>
          <t xml:space="preserve">VIGÊNCIA 28/03/22 A 27/03/23
CUSTEIO: 15.371.674,42
RES.MEDICA:260.398,43
</t>
        </r>
      </text>
    </comment>
    <comment ref="C29" authorId="0" shapeId="0" xr:uid="{BA7F969A-62D2-4CB0-A783-DB2A3E49BAB8}">
      <text>
        <r>
          <rPr>
            <sz val="10"/>
            <rFont val="Arial"/>
            <family val="2"/>
          </rPr>
          <t xml:space="preserve">VIGÊNCIA 28/03/22 A 27/03/23
CUSTEIO: 15.371.674,42
RES.MEDICA:260.398,43
</t>
        </r>
      </text>
    </comment>
    <comment ref="B30" authorId="0" shapeId="0" xr:uid="{034C0ED6-C6F0-4C1E-9A12-FB1AFA3BC34E}">
      <text>
        <r>
          <rPr>
            <sz val="10"/>
            <rFont val="Arial"/>
            <family val="2"/>
          </rPr>
          <t xml:space="preserve">VIGÊNCIA 28/03/22 A 27/03/23
CUSTEIO: 15.884.685,77
RES.MEDICA:260.398,43
</t>
        </r>
      </text>
    </comment>
    <comment ref="C30" authorId="0" shapeId="0" xr:uid="{A5A0B080-F008-4E27-B7B6-18051D43B6E4}">
      <text>
        <r>
          <rPr>
            <sz val="10"/>
            <rFont val="Arial"/>
            <family val="2"/>
          </rPr>
          <t xml:space="preserve">VIGÊNCIA 28/03/22 A 27/03/23
CUSTEIO: 15.884.685,77
RES.MEDICA:260.398,43
</t>
        </r>
      </text>
    </comment>
    <comment ref="B32" authorId="0" shapeId="0" xr:uid="{1EA8CCCE-018D-45DE-85BE-35631957D1F5}">
      <text>
        <r>
          <rPr>
            <sz val="10"/>
            <rFont val="Arial"/>
            <family val="2"/>
          </rPr>
          <t xml:space="preserve">VIGÊNCIA 28/03/22 A 27/03/23
CUSTEIO: 16.497.414,77
RES.MEDICA:260.398,43
</t>
        </r>
      </text>
    </comment>
    <comment ref="C32" authorId="0" shapeId="0" xr:uid="{0AA0C81E-9DCB-4CF5-9308-DB0419601DF8}">
      <text>
        <r>
          <rPr>
            <sz val="10"/>
            <rFont val="Arial"/>
            <family val="2"/>
          </rPr>
          <t xml:space="preserve">VIGÊNCIA 28/03/22 A 27/03/23
CUSTEIO: 16.497.414,77
RES.MEDICA:260.398,43
</t>
        </r>
      </text>
    </comment>
    <comment ref="B33" authorId="0" shapeId="0" xr:uid="{65C05434-0044-404E-AD25-C2E9F7EEF09E}">
      <text>
        <r>
          <rPr>
            <sz val="10"/>
            <rFont val="Arial"/>
            <family val="2"/>
          </rPr>
          <t xml:space="preserve">VIGÊNCIA 28/03/22 A 27/03/23
CUSTEIO: 16.497.414,77
RES.MEDICA:260.398,43
</t>
        </r>
      </text>
    </comment>
    <comment ref="C33" authorId="0" shapeId="0" xr:uid="{D82F007E-1C32-4AC8-B012-75996215F57F}">
      <text>
        <r>
          <rPr>
            <sz val="10"/>
            <rFont val="Arial"/>
            <family val="2"/>
          </rPr>
          <t xml:space="preserve">VIGÊNCIA 28/03/22 A 27/03/23
CUSTEIO: 16.497.414,77
RES.MEDICA:260.398,43
</t>
        </r>
      </text>
    </comment>
    <comment ref="B36" authorId="0" shapeId="0" xr:uid="{442B6C09-3E2B-4DF5-9769-DA6CC2922403}">
      <text>
        <r>
          <rPr>
            <sz val="10"/>
            <rFont val="Arial"/>
            <family val="2"/>
          </rPr>
          <t xml:space="preserve">VIGÊNCIA 28/03/22 A 27/03/23
CUSTEIO: 16.497.414,77
RES.MEDICA:260.398,43
</t>
        </r>
      </text>
    </comment>
    <comment ref="C36" authorId="0" shapeId="0" xr:uid="{952826A1-F6AE-4844-8E4C-7CE839E52372}">
      <text>
        <r>
          <rPr>
            <sz val="10"/>
            <rFont val="Arial"/>
            <family val="2"/>
          </rPr>
          <t xml:space="preserve">VIGÊNCIA 28/03/22 A 27/03/23
CUSTEIO: 16.497.414,77
RES.MEDICA:260.398,43
</t>
        </r>
      </text>
    </comment>
    <comment ref="B43" authorId="0" shapeId="0" xr:uid="{49A3792F-F586-4C85-914F-DAD5772BE16E}">
      <text>
        <r>
          <rPr>
            <sz val="10"/>
            <rFont val="Arial"/>
            <family val="2"/>
          </rPr>
          <t xml:space="preserve">VIGÊNCIA 28/03/22 A 27/03/23
CUSTEIO: 16.497.414,77
RES.MEDICA:260.398,43
</t>
        </r>
      </text>
    </comment>
    <comment ref="C43" authorId="0" shapeId="0" xr:uid="{BC980BE6-9B13-4CB9-8EFF-2A1781B6F105}">
      <text>
        <r>
          <rPr>
            <sz val="10"/>
            <rFont val="Arial"/>
            <family val="2"/>
          </rPr>
          <t xml:space="preserve">VIGÊNCIA 28/03/22 A 27/03/23
CUSTEIO: 16.497.414,77
RES.MEDICA:260.398,43
</t>
        </r>
      </text>
    </comment>
    <comment ref="B44" authorId="0" shapeId="0" xr:uid="{34D25DB3-B2FC-4E7D-B473-CCE3E73B7D27}">
      <text>
        <r>
          <rPr>
            <sz val="10"/>
            <rFont val="Arial"/>
            <family val="2"/>
          </rPr>
          <t xml:space="preserve">VIGÊNCIA 28/03/22 A 27/03/23
CUSTEIO: 16.497.414,77
RES.MEDICA:260.398,43
</t>
        </r>
      </text>
    </comment>
    <comment ref="C44" authorId="0" shapeId="0" xr:uid="{5AA6AED4-6257-424D-988F-2A2B7B0E70CB}">
      <text>
        <r>
          <rPr>
            <sz val="10"/>
            <rFont val="Arial"/>
            <family val="2"/>
          </rPr>
          <t xml:space="preserve">VIGÊNCIA 28/03/22 A 27/03/23
CUSTEIO: 16.497.414,77
RES.MEDICA:260.398,43
</t>
        </r>
      </text>
    </comment>
    <comment ref="B45" authorId="0" shapeId="0" xr:uid="{109CE80F-89AF-4B59-B5BB-61278FCFD679}">
      <text>
        <r>
          <rPr>
            <sz val="10"/>
            <rFont val="Arial"/>
            <family val="2"/>
          </rPr>
          <t xml:space="preserve">VIGÊNCIA 28/03/22 A 27/03/23
CUSTEIO: 16.497.414,77
RES.MEDICA:260.398,43
</t>
        </r>
      </text>
    </comment>
    <comment ref="C45" authorId="0" shapeId="0" xr:uid="{ED35B1EA-D80C-4630-A38B-324240DE2E42}">
      <text>
        <r>
          <rPr>
            <sz val="10"/>
            <rFont val="Arial"/>
            <family val="2"/>
          </rPr>
          <t xml:space="preserve">VIGÊNCIA 28/03/22 A 27/03/23
CUSTEIO: 16.497.414,77
RES.MEDICA:260.398,43
</t>
        </r>
      </text>
    </comment>
    <comment ref="B46" authorId="0" shapeId="0" xr:uid="{43FA743F-053F-4962-96D5-F04273F236A8}">
      <text>
        <r>
          <rPr>
            <sz val="10"/>
            <rFont val="Arial"/>
            <family val="2"/>
          </rPr>
          <t xml:space="preserve">VIGÊNCIA 28/03/22 A 27/03/23
CUSTEIO: 16.497.414,77
RES.MEDICA:260.398,43
</t>
        </r>
      </text>
    </comment>
    <comment ref="C46" authorId="0" shapeId="0" xr:uid="{C7B2626C-E61B-4513-80CD-18B64375BCC8}">
      <text>
        <r>
          <rPr>
            <sz val="10"/>
            <rFont val="Arial"/>
            <family val="2"/>
          </rPr>
          <t xml:space="preserve">VIGÊNCIA 28/03/22 A 27/03/23
CUSTEIO: 16.497.414,77
RES.MEDICA:260.398,43
</t>
        </r>
      </text>
    </comment>
    <comment ref="F62" authorId="0" shapeId="0" xr:uid="{DB897C94-59CF-4B6F-A742-FDB12AD72F1D}">
      <text>
        <r>
          <rPr>
            <sz val="10"/>
            <rFont val="Arial"/>
            <family val="2"/>
          </rPr>
          <t xml:space="preserve">
R$ 79.370,38 - FOLHA DE PESSOAL REFERENCIA  JUNHO 22, LANÇADA NA PLANILHA DE REPASSE MENSAL JULHO/22.</t>
        </r>
      </text>
    </comment>
    <comment ref="F63" authorId="0" shapeId="0" xr:uid="{33FF2245-4FCC-4389-A78D-6C2A1B72BE2C}">
      <text>
        <r>
          <rPr>
            <sz val="10"/>
            <rFont val="Arial"/>
            <family val="2"/>
          </rPr>
          <t xml:space="preserve">
R$81.099,25 - FOLHA DE PESSOAL REFERÊNCIA JULHO 22, LANÇADA NA PLANILHA DE REPASSE MENSAL AGOSTO/22.</t>
        </r>
      </text>
    </comment>
    <comment ref="F64" authorId="0" shapeId="0" xr:uid="{C269C2EA-F5A3-40FD-AA31-8F2013E5A354}">
      <text>
        <r>
          <rPr>
            <sz val="10"/>
            <rFont val="Arial"/>
            <family val="2"/>
          </rPr>
          <t xml:space="preserve">R$ 77.754,46- FOLHA DE PESSOAL REFERENCIA AGO/22, LANÇADA NA PLANILHA DE REPASSE MENSAL SET/22 
</t>
        </r>
        <r>
          <rPr>
            <sz val="9"/>
            <color rgb="FF000000"/>
            <rFont val="Segoe UI"/>
            <family val="2"/>
            <charset val="1"/>
          </rPr>
          <t xml:space="preserve">
</t>
        </r>
      </text>
    </comment>
    <comment ref="F65" authorId="0" shapeId="0" xr:uid="{19207014-4EC2-4E59-A3DB-2FBCE1C14737}">
      <text>
        <r>
          <rPr>
            <sz val="10"/>
            <rFont val="Arial"/>
            <family val="2"/>
          </rPr>
          <t xml:space="preserve">
R$ 68.801,79 - FOLHA DE PESSOAL REFERENCIA SET/22, LANÇADA NA PLANILHA DE REPASSE MENSAL OUT/22 
</t>
        </r>
        <r>
          <rPr>
            <sz val="9"/>
            <color rgb="FF000000"/>
            <rFont val="Segoe UI"/>
            <family val="2"/>
            <charset val="1"/>
          </rPr>
          <t xml:space="preserve">
</t>
        </r>
      </text>
    </comment>
    <comment ref="F66" authorId="0" shapeId="0" xr:uid="{45D3504E-60BA-4342-B760-0C179C76BE0A}">
      <text>
        <r>
          <rPr>
            <sz val="10"/>
            <rFont val="Arial"/>
            <family val="2"/>
          </rPr>
          <t xml:space="preserve">R$ 77.899,23 - FOLHA DE PESSOAL REFERENCIA OUT/22, LANÇADA NA PLANILHA DE REPASSE MENSAL NOV/22 
.
R$ 1.478,20- FOLHA DE PESSOAL RES.MEDICA REFERENCIA OUT/22, LANÇADA NA PLANILHA DE REPASSE MENSAL NOV/22 
</t>
        </r>
        <r>
          <rPr>
            <sz val="9"/>
            <color rgb="FF000000"/>
            <rFont val="Segoe UI"/>
            <family val="2"/>
            <charset val="1"/>
          </rPr>
          <t xml:space="preserve">
</t>
        </r>
      </text>
    </comment>
    <comment ref="F68" authorId="0" shapeId="0" xr:uid="{00E21CE0-54E7-4F64-BAC1-937B65A5219F}">
      <text>
        <r>
          <rPr>
            <sz val="10"/>
            <rFont val="Arial"/>
            <family val="2"/>
          </rPr>
          <t xml:space="preserve">R$56.629,95  </t>
        </r>
        <r>
          <rPr>
            <sz val="9"/>
            <color rgb="FF000000"/>
            <rFont val="Segoe UI"/>
            <family val="2"/>
            <charset val="1"/>
          </rPr>
          <t xml:space="preserve">- FOLHA DE PESSOAL REFERENCIA NOV/22, LANÇADA NA PLANILHA DE REPASSE MENSAL DEZ/22 .
.
</t>
        </r>
        <r>
          <rPr>
            <b/>
            <sz val="9"/>
            <color rgb="FF000000"/>
            <rFont val="Segoe UI"/>
            <family val="2"/>
            <charset val="1"/>
          </rPr>
          <t xml:space="preserve">R$1.231,83 </t>
        </r>
        <r>
          <rPr>
            <sz val="9"/>
            <color rgb="FF000000"/>
            <rFont val="Segoe UI"/>
            <family val="2"/>
            <charset val="1"/>
          </rPr>
          <t xml:space="preserve">- FOLHA DE PESSOAL RES.MEDICA REFERENCIA NOV/22, LANÇADA NA PLANILHA DE REPASSE MENSAL DEZ/22
.
</t>
        </r>
        <r>
          <rPr>
            <b/>
            <sz val="9"/>
            <color rgb="FF000000"/>
            <rFont val="Segoe UI"/>
            <family val="2"/>
            <charset val="1"/>
          </rPr>
          <t xml:space="preserve">R$ 74.588,88 </t>
        </r>
        <r>
          <rPr>
            <sz val="9"/>
            <color rgb="FF000000"/>
            <rFont val="Segoe UI"/>
            <family val="2"/>
            <charset val="1"/>
          </rPr>
          <t xml:space="preserve">- FOLHA DE PESSOAL REFERENCIA DEZ/22, LANÇADA NA PLANILHA DE REPASSE MENSALJAN/22 
.
</t>
        </r>
        <r>
          <rPr>
            <b/>
            <sz val="9"/>
            <color rgb="FF000000"/>
            <rFont val="Segoe UI"/>
            <family val="2"/>
            <charset val="1"/>
          </rPr>
          <t xml:space="preserve">R$1.231,83 </t>
        </r>
        <r>
          <rPr>
            <sz val="9"/>
            <color rgb="FF000000"/>
            <rFont val="Segoe UI"/>
            <family val="2"/>
            <charset val="1"/>
          </rPr>
          <t xml:space="preserve">- FOLHA DE PESSOAL RES.MEDICA REFERENCIA DEZ/22, LANÇADA NA PLANILHA DE REPASSE MENSAL JAN/22 </t>
        </r>
      </text>
    </comment>
    <comment ref="F72" authorId="0" shapeId="0" xr:uid="{29747037-FC47-4012-8C6B-2613F16D81B7}">
      <text>
        <r>
          <rPr>
            <sz val="10"/>
            <rFont val="Arial"/>
            <family val="2"/>
          </rPr>
          <t xml:space="preserve">CELG JAN/22 LANÇADO NA PLANILHA DE FEV/22
</t>
        </r>
      </text>
    </comment>
    <comment ref="F73" authorId="0" shapeId="0" xr:uid="{81A9C0A8-0707-4161-B666-DA92A6035FF4}">
      <text>
        <r>
          <rPr>
            <sz val="10"/>
            <rFont val="Arial"/>
            <family val="2"/>
          </rPr>
          <t xml:space="preserve">CELG FEV/22 LANÇADO NA PLANILHA DE MAR/22
</t>
        </r>
      </text>
    </comment>
    <comment ref="F74" authorId="0" shapeId="0" xr:uid="{E1B499F6-4E73-443B-B08A-E27408E40F6B}">
      <text>
        <r>
          <rPr>
            <sz val="10"/>
            <rFont val="Arial"/>
            <family val="2"/>
          </rPr>
          <t xml:space="preserve">
CELG MARÇO/22 LANÇADO NA PLANILHA DE JUL/22.</t>
        </r>
      </text>
    </comment>
    <comment ref="F75" authorId="0" shapeId="0" xr:uid="{5F14F134-2F04-4A95-905B-B0FAA7B96A47}">
      <text>
        <r>
          <rPr>
            <sz val="10"/>
            <rFont val="Arial"/>
            <family val="2"/>
          </rPr>
          <t xml:space="preserve">
CELG ABRIL /22 LANÇADO NA PLANILHA DE JUL/22.</t>
        </r>
      </text>
    </comment>
    <comment ref="F76" authorId="0" shapeId="0" xr:uid="{D948672E-D15E-4517-9822-B559F65C6C84}">
      <text>
        <r>
          <rPr>
            <sz val="10"/>
            <rFont val="Arial"/>
            <family val="2"/>
          </rPr>
          <t xml:space="preserve">
CELG JUNHO /22 LANÇADO NA PLANILHA DE JULHO/22.</t>
        </r>
      </text>
    </comment>
    <comment ref="F77" authorId="0" shapeId="0" xr:uid="{27310833-0A74-4D93-A5CA-AA589733EA29}">
      <text>
        <r>
          <rPr>
            <sz val="10"/>
            <rFont val="Arial"/>
            <family val="2"/>
          </rPr>
          <t xml:space="preserve">
CELG JULHO/22 LANÇADO NA PLANILHA DE AGOSTO/22.</t>
        </r>
      </text>
    </comment>
    <comment ref="F78" authorId="0" shapeId="0" xr:uid="{F1484137-E486-4B46-A6A9-B83B78885A71}">
      <text>
        <r>
          <rPr>
            <sz val="10"/>
            <rFont val="Arial"/>
            <family val="2"/>
          </rPr>
          <t xml:space="preserve">CELG AGO/22 LANÇADO NA PLANILHA DE SET/22
</t>
        </r>
      </text>
    </comment>
    <comment ref="F79" authorId="0" shapeId="0" xr:uid="{A167FF19-E98C-4E19-8674-D17D21755A70}">
      <text>
        <r>
          <rPr>
            <sz val="10"/>
            <rFont val="Arial"/>
            <family val="2"/>
          </rPr>
          <t xml:space="preserve">CELG SET/22 LANÇADO NA PLANILHA DE OUT/22
</t>
        </r>
      </text>
    </comment>
    <comment ref="F80" authorId="0" shapeId="0" xr:uid="{9C018689-8722-45C3-B5EF-F33DB82472BF}">
      <text>
        <r>
          <rPr>
            <sz val="10"/>
            <rFont val="Arial"/>
            <family val="2"/>
          </rPr>
          <t xml:space="preserve">CELG OUT/22 LANÇADO NA PLANILHA DE NOV/22
</t>
        </r>
      </text>
    </comment>
    <comment ref="F81" authorId="0" shapeId="0" xr:uid="{537D4F13-78E1-4032-A82B-A5FFFD5D3CDF}">
      <text>
        <r>
          <rPr>
            <sz val="10"/>
            <rFont val="Arial"/>
            <family val="2"/>
          </rPr>
          <t xml:space="preserve">R$306.697,11 </t>
        </r>
        <r>
          <rPr>
            <sz val="9"/>
            <color rgb="FF000000"/>
            <rFont val="Segoe UI"/>
            <family val="2"/>
            <charset val="1"/>
          </rPr>
          <t>- CELG NOV/22 LANÇADO NA PLANILHA DE DEZ/22
.
CELG  DEZ/22 LANÇADO NA PLANILHA DE JAN/22
15467405........................</t>
        </r>
        <r>
          <rPr>
            <b/>
            <sz val="9"/>
            <color rgb="FF000000"/>
            <rFont val="Segoe UI"/>
            <family val="2"/>
            <charset val="1"/>
          </rPr>
          <t xml:space="preserve">R$ 261.853,65
</t>
        </r>
        <r>
          <rPr>
            <sz val="9"/>
            <color rgb="FF000000"/>
            <rFont val="Segoe UI"/>
            <family val="2"/>
            <charset val="1"/>
          </rPr>
          <t>1004632312.....................</t>
        </r>
        <r>
          <rPr>
            <b/>
            <sz val="9"/>
            <color rgb="FF000000"/>
            <rFont val="Segoe UI"/>
            <family val="2"/>
            <charset val="1"/>
          </rPr>
          <t>R$ 15.211,67</t>
        </r>
      </text>
    </comment>
    <comment ref="F87" authorId="0" shapeId="0" xr:uid="{78B707F4-2F10-4C30-8EAA-4405317BE023}">
      <text>
        <r>
          <rPr>
            <sz val="10"/>
            <rFont val="Arial"/>
            <family val="2"/>
          </rPr>
          <t>R$ -3.500.000,00 - AJUSTE REFERENTE AO MÊS DE JAN/22 PERTINENTE AO Desconto referente ao convênio nº 11/2018 - firmado pela AGIR com a Secretária Municipal de Saude, plano operativo do convênio ter como objeto atividades e/ou serviços similares aos contemplados neste Contrato de Gestão, conf.clausula 4.3 no 9º T.Aditivo, deve ser glosado até ter finalizado a vigência do convênio. LANÇADO NA PLANILHA DE REPASSE MENSAL FEV/22</t>
        </r>
      </text>
    </comment>
    <comment ref="F88" authorId="0" shapeId="0" xr:uid="{600BA6FF-6CB7-4D81-858E-2B86BDABE2E4}">
      <text>
        <r>
          <rPr>
            <sz val="10"/>
            <rFont val="Arial"/>
            <family val="2"/>
          </rPr>
          <t>R$ -3.500.000,00 - AJUSTE REFERENTE AO MÊS DE FEV/22 PERTINENTE AO Desconto referente ao convênio nº 11/2018 - firmado pela AGIR com a Secretária Municipal de Saude, plano operativo do convênio ter como objeto atividades e/ou serviços similares aos contemplados neste Contrato de Gestão, conf.clausula 4.3 no 9º T.Aditivo, deve ser glosado até ter finalizado a vigência do convênio. LANÇADO NA PLANILHA DE REPASSE MENSAL MAR/22</t>
        </r>
      </text>
    </comment>
    <comment ref="F89" authorId="0" shapeId="0" xr:uid="{635413A7-B660-412D-B584-99ACDF0007F3}">
      <text>
        <r>
          <rPr>
            <sz val="10"/>
            <rFont val="Arial"/>
            <family val="2"/>
          </rPr>
          <t>R$  1.206.715,32- DESCONTO DE SALDO REMANESCENTE VISTO AJUSTE DO VALOR DEVIDO TENDO COMO PARAMETRO A   PROJEÇÃO DOS GASTOS DA UNIDADE IPARA NOV E DEZ/22 NFORMADA PELA CAC  E O SALDO EM CONTA, APLICADO CONFORME ACORDADO EM REUNIÃO COM A SUPER, CGE E SGI EM 30/11/22, ( PROC.202200010066719), E CONFORME DESPACHO Nº 4974/2022 -SES/GAB-03076.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<sst xmlns="http://schemas.openxmlformats.org/spreadsheetml/2006/main" count="191" uniqueCount="86">
  <si>
    <t>Relatório Resumido da Execução Orçamentária e Financeira por Contrato de Gestão</t>
  </si>
  <si>
    <t>Mês/Ano:2022</t>
  </si>
  <si>
    <t>Órgão Contratante: SECRETARIA DE ESTADO DA SAÚDE – SES/GO.</t>
  </si>
  <si>
    <t>CNPJ: 02.529.964/0001-57</t>
  </si>
  <si>
    <t>Organização Social Contratada : ASSOCIAÇÃO DE GESTÃO, INOVAÇÃO E RESULTADOS EM SAÚDE - AGIR</t>
  </si>
  <si>
    <t>CNPJ: 05.029.600,0001-04</t>
  </si>
  <si>
    <t>Unidade Gerida: CENTRO ESTADUALDE REABILITAÇÃO E READAPTAÇÃO Dr.HENRIQUE SANTILLO - CRER</t>
  </si>
  <si>
    <t>Contrato de Gestão nº: 123/2011 - SES  - 11º Termo Aditivo, 12º Termo Aditivo</t>
  </si>
  <si>
    <t xml:space="preserve">Vigência do Contrato de Gestão - Início 28/06/2011 Término 27/06/2012  / Termo Aditivo: 11 º Início 28/03/2021 Término 27/03/2022 Termo Aditivo: 12º Início 28/03/2022 Término 27/03/2023 e </t>
  </si>
  <si>
    <t>Previsão de Repasse Mensal do Contrato de Gestão/11° ADITIVO - Custeio :  R$12.921.130,16  12° ADITIVO - Custeio :  R$ 16.731.070,34 Processo nº: 200900010015421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</si>
  <si>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</si>
  <si>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</si>
  <si>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</si>
  <si>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</si>
  <si>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</si>
  <si>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</si>
  <si>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</si>
  <si>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</si>
  <si>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</si>
  <si>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</si>
  <si>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</si>
  <si>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</si>
  <si>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</si>
  <si>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</si>
  <si>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</si>
  <si>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</si>
  <si>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</si>
  <si>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</si>
  <si>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</si>
  <si>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</si>
  <si>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</si>
  <si>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</si>
  <si>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</si>
  <si>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</si>
  <si>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</si>
  <si>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</si>
  <si>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</si>
  <si>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</si>
  <si>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</si>
  <si>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</si>
  <si>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</si>
  <si>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 xml:space="preserve">Período da APLICAÇÃO da Glosa (mês/ano)- </t>
  </si>
  <si>
    <t>Competência do DESPESA (mês/ano)</t>
  </si>
  <si>
    <t>Área Responsável</t>
  </si>
  <si>
    <t>Glosa - Servidores cedidos.</t>
  </si>
  <si>
    <t>3.1.90.11.10</t>
  </si>
  <si>
    <t>07/22</t>
  </si>
  <si>
    <t>SES/GAAL-11410, SES/GMAE-14421 E SES/SUPECC-03082.</t>
  </si>
  <si>
    <t>08/22</t>
  </si>
  <si>
    <t>09/22</t>
  </si>
  <si>
    <t>10/22</t>
  </si>
  <si>
    <t>11/22</t>
  </si>
  <si>
    <t>R$ 77.899,23 - FOLHA DE PESSOAL REFERENCIA OUT/22, LANÇADA NA PLANILHA DE REPASSE MENSAL NOV/22 
.</t>
  </si>
  <si>
    <t>Glosa - Residencia médica</t>
  </si>
  <si>
    <t xml:space="preserve">R$ 1.478,20- FOLHA DE PESSOAL RES.MEDICA REFERENCIA OUT/22, LANÇADA NA PLANILHA DE REPASSE MENSAL NOV/22 
</t>
  </si>
  <si>
    <t>12/22</t>
  </si>
  <si>
    <t>R$56.629,95  - FOLHA DE PESSOAL REFERENCIA NOV/22, LANÇADA NA PLANILHA DE REPASSE MENSAL DEZ/22 .</t>
  </si>
  <si>
    <t>R$1.231,83 - FOLHA DE PESSOAL RES.MEDICA REFERENCIA NOV/22, LANÇADA NA PLANILHA DE REPASSE MENSAL DEZ/22
.</t>
  </si>
  <si>
    <t xml:space="preserve">R$ 74.588,88 - FOLHA DE PESSOAL REFERENCIA DEZ/22, LANÇADA NA PLANILHA DE REPASSE MENSALJAN/22 </t>
  </si>
  <si>
    <t xml:space="preserve">R$1.231,83 - FOLHA DE PESSOAL RES.MEDICA REFERENCIA DEZ/22, LANÇADA NA PLANILHA DE REPASSE MENSAL JAN/22 </t>
  </si>
  <si>
    <t>Glosa- Concessionárias (faturas da energia).</t>
  </si>
  <si>
    <t>3.3.90.39.04</t>
  </si>
  <si>
    <t>02/22</t>
  </si>
  <si>
    <t>03/22</t>
  </si>
  <si>
    <t>04/22</t>
  </si>
  <si>
    <t>05/22</t>
  </si>
  <si>
    <t>R$306.697,11 - CELG NOV/22 LANÇADO NA PLANILHA DE DEZ/22</t>
  </si>
  <si>
    <t xml:space="preserve">CELG  DEZ/22 LANÇADO NA PLANILHA DE JAN/22
15467405........................R$ 261.853,65
</t>
  </si>
  <si>
    <t>CELG  DEZ/22 LANÇADO NA PLANILHA DE JAN/22
1004632312.....................R$ 15.211,67</t>
  </si>
  <si>
    <t>Glossa Contrato gestão</t>
  </si>
  <si>
    <t>01/22</t>
  </si>
  <si>
    <t>Glossa Redução Contrato gestão</t>
  </si>
  <si>
    <t>R$ -3.500.000,00 - AJUSTE REFERENTE AO MÊS DE JAN/22 PERTINENTE AO Desconto referente ao convênio nº 11/2018 - firmado pela AGIR com a Secretária Municipal de Saude, plano operativo do convênio ter como objeto atividades e/ou serviços similares aos contemplados neste Contrato de Gestão, conf.clausula 4.3 no 9º T.Aditivo, deve ser glosado até ter finalizado a vigência do convênio. LANÇADO NA PLANILHA DE REPASSE MENSAL FEV/22</t>
  </si>
  <si>
    <t>R$ -3.500.000,00 - AJUSTE REFERENTE AO MÊS DE FEV/22 PERTINENTE AO Desconto referente ao convênio nº 11/2018 - firmado pela AGIR com a Secretária Municipal de Saude, plano operativo do convênio ter como objeto atividades e/ou serviços similares aos contemplados neste Contrato de Gestão, conf.clausula 4.3 no 9º T.Aditivo, deve ser glosado até ter finalizado a vigência do convênio. LANÇADO NA PLANILHA DE REPASSE MENSAL MAR/22</t>
  </si>
  <si>
    <t>Glossa projeção da CAC</t>
  </si>
  <si>
    <t>NOV E DEZ/22</t>
  </si>
  <si>
    <t>DESPACHO Nº 4974/2022 -SES/GAB-03076</t>
  </si>
  <si>
    <t>R$  1.206.715,32- DESCONTO DE SALDO REMANESCENTE VISTO AJUSTE DO VALOR DEVIDO TENDO COMO PARAMETRO A   PROJEÇÃO DOS GASTOS DA UNIDADE IPARA NOV E DEZ/22 NFORMADA PELA CAC  E O SALDO EM CONTA, APLICADO CONFORME ACORDADO EM REUNIÃO COM A SUPER, CGE E SGI EM 30/11/22, ( PROC.202200010066719), E CONFORME DESPACHO Nº 4974/2022 -SES/GAB-03076.</t>
  </si>
  <si>
    <t>Total Geral</t>
  </si>
  <si>
    <t xml:space="preserve">* Glosa aplicada com valor estimado - ajuste será realizado posteriormente, quando informado pela SES/GMAE - CG-14421. </t>
  </si>
  <si>
    <r>
      <t xml:space="preserve">Nota Explicativa: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rgb="FF000000"/>
        <rFont val="Calibri"/>
        <family val="2"/>
      </rPr>
      <t>R$ 480.000,00</t>
    </r>
    <r>
      <rPr>
        <b/>
        <sz val="10"/>
        <color rgb="FF000000"/>
        <rFont val="Calibri"/>
        <family val="2"/>
        <charset val="1"/>
      </rPr>
      <t xml:space="preserve"> -</t>
    </r>
    <r>
      <rPr>
        <sz val="10"/>
        <color rgb="FF000000"/>
        <rFont val="Calibri"/>
        <family val="2"/>
      </rPr>
      <t xml:space="preserve"> REPASSE DE RECURSOS FINANCEIROS AO CENTRO ESTADUAL DE REABILITAÇÃOE READAPTAÇÃO DR. HENRIQUE SANTILLO (CRER)/AGIR, À TÍTULO DE INVESTIMENTO,PARA ADOÇÃO EM SEUS SISTEMAS DE GESTÃO HOSPITALAR DOS PADRÕES DE INTEROPERABILIDADE BASEADOS NA TECNOLOGIA HTML5, EMATENDIMENTO À PORTARIA Nº1046/2019 SES..REPASSE CONFORME INFORMAÇÃO Nº 7/2022 - SUTIS- 18353,PROC.201900010049118,IMPLANTAÇÃO DO SISTEMA.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rgb="FF000000"/>
        <rFont val="Calibri"/>
        <family val="2"/>
        <charset val="1"/>
      </rPr>
      <t xml:space="preserve"> </t>
    </r>
    <r>
      <rPr>
        <b/>
        <sz val="10"/>
        <color rgb="FF000000"/>
        <rFont val="Calibri"/>
        <family val="2"/>
      </rPr>
      <t>R$ 68.280,00</t>
    </r>
    <r>
      <rPr>
        <b/>
        <sz val="10"/>
        <color rgb="FF000000"/>
        <rFont val="Calibri"/>
        <family val="2"/>
        <charset val="1"/>
      </rPr>
      <t xml:space="preserve"> -</t>
    </r>
    <r>
      <rPr>
        <sz val="10"/>
        <color rgb="FF000000"/>
        <rFont val="Calibri"/>
        <family val="2"/>
      </rPr>
      <t xml:space="preserve"> REPASSE DE RECURSOS FINANCEIROS À ASSOCIAÇÃO DE GESTÃO, INOVAÇÃO E RESULTADOS EM SAÚDE A TÍTULO DE INVESTIMENTO, PARA A CONTRATAÇÃO DE SERVIÇO DE CERTIFICAÇÃO DIGITAL, A FIM DE VIABILIZAR O ATENDIMENTO À PORTARIA Nº 1046/2019 - SES NO CENTRO ESTADUAL DE REABILITAÇÃO E READAPTAÇÃO DR. HENRIQUE SANTILLO - CRER..REPASSE CONFORME INFORMAÇÃO Nº 7/2022 - SUTIS- 18353, PROC.201900010049118,CERTIFICADO DIGITAL.</t>
    </r>
    <r>
      <rPr>
        <b/>
        <sz val="10"/>
        <color rgb="FF000000"/>
        <rFont val="Calibri"/>
        <family val="2"/>
        <charset val="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R$ 3.373.402,35- </t>
    </r>
    <r>
      <rPr>
        <sz val="10"/>
        <color rgb="FF000000"/>
        <rFont val="Calibri"/>
        <family val="2"/>
      </rPr>
      <t>REPASSE CUSTEIO DEZ/21</t>
    </r>
    <r>
      <rPr>
        <b/>
        <sz val="10"/>
        <color rgb="FF000000"/>
        <rFont val="Calibri"/>
        <family val="2"/>
        <charset val="1"/>
      </rPr>
      <t>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R$ 30.000,00 -</t>
    </r>
    <r>
      <rPr>
        <sz val="10"/>
        <color rgb="FF000000"/>
        <rFont val="Calibri"/>
        <family val="2"/>
      </rPr>
      <t xml:space="preserve"> INVESTIMENTO, PARA A CONTRATAÇÃO DE SERVIÇO DE CERTIFICAÇÃO DIGITAL, A FIM DE VIABILIZAR O ATENDIMENTO À PORTARIA Nº 1046/2019 - SES NO CENTRO ESTADUAL DE REABILITAÇÃO E READAPTAÇÃO DR. HENRIQUE SANTILLO - CRER.PROC.201900010049118 - INVESTIMENTO SISTEMA - CRER - INFORMAÇÃO Nº 7/2022 -SUTIS- 18353.                                                                                                                                                     </t>
    </r>
  </si>
  <si>
    <t>Fonte:Contratos de Gestão e Aditivos contidos no processo e Portal Transparência: saude.go.gov.br  e Sistema SIOFINET - Portal.go.gov.br.</t>
  </si>
  <si>
    <t>Pedro de Aquino Morais Júnior</t>
  </si>
  <si>
    <t>Thalles Paulino de Ávila</t>
  </si>
  <si>
    <t>superintendente de Monitoramento dos Contratos de Gestão e Convênios -SES-GO</t>
  </si>
  <si>
    <t>Superintendente de Gestão Integrada -SGI/SES-GO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</si>
</sst>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[$-416]mmmm\-yy;@"/>
    <numFmt numFmtId="165" formatCode="_-* #,##0.00_-;\-* #,##0.00_-;_-* \-??_-;_-@_-"/>
    <numFmt numFmtId="166" formatCode="[$-416]mmm\-yy;@"/>
  </numFmts>
  <fonts count="19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10"/>
      <color theme="0"/>
      <name val="Calibri"/>
      <family val="2"/>
      <charset val="1"/>
    </font>
    <font>
      <sz val="10"/>
      <color rgb="FF002060"/>
      <name val="Calibri"/>
      <family val="2"/>
      <charset val="1"/>
    </font>
    <font>
      <sz val="10"/>
      <color theme="1"/>
      <name val="Calibri"/>
      <family val="2"/>
      <charset val="1"/>
    </font>
    <font>
      <sz val="7"/>
      <color rgb="FF000000"/>
      <name val="Calibri"/>
      <family val="2"/>
      <charset val="1"/>
    </font>
    <font>
      <sz val="8"/>
      <name val="Calibri"/>
      <family val="2"/>
      <charset val="1"/>
    </font>
    <font>
      <sz val="6"/>
      <color rgb="FF000000"/>
      <name val="Calibri"/>
      <family val="2"/>
      <charset val="1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Arial"/>
      <family val="2"/>
      <charset val="1"/>
    </font>
    <font>
      <sz val="10"/>
      <name val="Arial"/>
      <family val="2"/>
    </font>
    <font>
      <sz val="9"/>
      <color rgb="FF000000"/>
      <name val="Segoe UI"/>
      <family val="2"/>
      <charset val="1"/>
    </font>
    <font>
      <b/>
      <sz val="9"/>
      <color rgb="FF000000"/>
      <name val="Segoe U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548235"/>
      </patternFill>
    </fill>
    <fill>
      <patternFill patternType="solid">
        <fgColor rgb="FFAFD095"/>
        <bgColor rgb="FFA9D18E"/>
      </patternFill>
    </fill>
    <fill>
      <patternFill patternType="solid">
        <fgColor rgb="FFD9E2F3"/>
        <bgColor rgb="FFDAE3F3"/>
      </patternFill>
    </fill>
    <fill>
      <patternFill patternType="solid">
        <fgColor rgb="FFD8D8D8"/>
        <bgColor rgb="FFD9D9D9"/>
      </patternFill>
    </fill>
  </fills>
  <borders count="2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3">
    <xf numFmtId="0" fontId="0" fillId="0" borderId="0"/>
    <xf numFmtId="165" fontId="1" fillId="0" borderId="0" applyBorder="0" applyProtection="0"/>
    <xf numFmtId="0" fontId="1" fillId="0" borderId="0"/>
  </cellStyleXfs>
  <cellXfs count="79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0" xfId="0" applyFont="1"/>
    <xf numFmtId="0" fontId="4" fillId="2" borderId="2" xfId="0" applyFont="1" applyFill="1" applyBorder="1" applyAlignment="1">
      <alignment vertical="center" wrapText="1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17" fontId="3" fillId="0" borderId="12" xfId="0" applyNumberFormat="1" applyFont="1" applyBorder="1" applyAlignment="1">
      <alignment horizontal="center" vertical="center" wrapText="1"/>
    </xf>
    <xf numFmtId="4" fontId="3" fillId="0" borderId="13" xfId="0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horizontal="center" vertical="center" wrapText="1"/>
    </xf>
    <xf numFmtId="4" fontId="6" fillId="0" borderId="13" xfId="0" applyNumberFormat="1" applyFont="1" applyBorder="1" applyAlignment="1">
      <alignment horizontal="center" vertical="center" wrapText="1"/>
    </xf>
    <xf numFmtId="4" fontId="3" fillId="0" borderId="14" xfId="0" applyNumberFormat="1" applyFont="1" applyBorder="1" applyAlignment="1">
      <alignment horizontal="center" vertical="center" wrapText="1"/>
    </xf>
    <xf numFmtId="17" fontId="3" fillId="0" borderId="15" xfId="0" applyNumberFormat="1" applyFont="1" applyBorder="1" applyAlignment="1">
      <alignment horizontal="center" vertical="center" wrapText="1"/>
    </xf>
    <xf numFmtId="0" fontId="3" fillId="4" borderId="12" xfId="0" applyFont="1" applyFill="1" applyBorder="1" applyAlignment="1">
      <alignment wrapText="1"/>
    </xf>
    <xf numFmtId="165" fontId="5" fillId="4" borderId="16" xfId="0" applyNumberFormat="1" applyFont="1" applyFill="1" applyBorder="1" applyAlignment="1">
      <alignment horizontal="right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43" fontId="3" fillId="0" borderId="0" xfId="0" applyNumberFormat="1" applyFont="1" applyAlignment="1">
      <alignment wrapText="1"/>
    </xf>
    <xf numFmtId="0" fontId="4" fillId="2" borderId="17" xfId="0" applyFont="1" applyFill="1" applyBorder="1" applyAlignment="1">
      <alignment horizontal="center" vertical="center" wrapText="1"/>
    </xf>
    <xf numFmtId="4" fontId="3" fillId="0" borderId="0" xfId="0" applyNumberFormat="1" applyFont="1" applyAlignment="1">
      <alignment horizontal="center" wrapText="1"/>
    </xf>
    <xf numFmtId="4" fontId="3" fillId="0" borderId="0" xfId="0" applyNumberFormat="1" applyFont="1" applyAlignment="1">
      <alignment wrapText="1"/>
    </xf>
    <xf numFmtId="0" fontId="5" fillId="3" borderId="17" xfId="0" applyFont="1" applyFill="1" applyBorder="1" applyAlignment="1">
      <alignment horizontal="center" vertical="center" wrapText="1"/>
    </xf>
    <xf numFmtId="0" fontId="3" fillId="0" borderId="17" xfId="0" applyFont="1" applyBorder="1" applyAlignment="1">
      <alignment vertical="center" wrapText="1"/>
    </xf>
    <xf numFmtId="165" fontId="3" fillId="0" borderId="0" xfId="0" applyNumberFormat="1" applyFont="1" applyAlignment="1">
      <alignment wrapText="1"/>
    </xf>
    <xf numFmtId="0" fontId="5" fillId="3" borderId="17" xfId="0" applyFont="1" applyFill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165" fontId="8" fillId="0" borderId="17" xfId="1" applyFont="1" applyBorder="1" applyAlignment="1" applyProtection="1">
      <alignment horizontal="right" vertical="center"/>
    </xf>
    <xf numFmtId="0" fontId="9" fillId="0" borderId="17" xfId="0" applyFont="1" applyBorder="1" applyAlignment="1">
      <alignment horizontal="center" vertical="center" wrapText="1"/>
    </xf>
    <xf numFmtId="1" fontId="9" fillId="0" borderId="17" xfId="0" applyNumberFormat="1" applyFont="1" applyBorder="1" applyAlignment="1">
      <alignment horizontal="center" vertical="center" wrapText="1"/>
    </xf>
    <xf numFmtId="49" fontId="0" fillId="0" borderId="17" xfId="0" applyNumberFormat="1" applyBorder="1" applyAlignment="1">
      <alignment horizontal="center" vertical="center"/>
    </xf>
    <xf numFmtId="166" fontId="9" fillId="0" borderId="17" xfId="0" applyNumberFormat="1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4" fontId="8" fillId="0" borderId="17" xfId="2" applyNumberFormat="1" applyFont="1" applyBorder="1" applyAlignment="1">
      <alignment horizontal="right" vertical="center"/>
    </xf>
    <xf numFmtId="165" fontId="8" fillId="0" borderId="18" xfId="1" applyFont="1" applyBorder="1" applyAlignment="1" applyProtection="1">
      <alignment horizontal="right" vertical="center"/>
    </xf>
    <xf numFmtId="49" fontId="0" fillId="0" borderId="19" xfId="0" applyNumberFormat="1" applyBorder="1" applyAlignment="1">
      <alignment horizontal="center" vertical="center"/>
    </xf>
    <xf numFmtId="165" fontId="3" fillId="0" borderId="17" xfId="1" applyFont="1" applyBorder="1" applyAlignment="1" applyProtection="1">
      <alignment horizontal="right" vertical="center"/>
    </xf>
    <xf numFmtId="49" fontId="0" fillId="0" borderId="20" xfId="0" applyNumberFormat="1" applyBorder="1" applyAlignment="1">
      <alignment horizontal="center" vertical="center"/>
    </xf>
    <xf numFmtId="166" fontId="3" fillId="0" borderId="17" xfId="0" applyNumberFormat="1" applyFont="1" applyBorder="1" applyAlignment="1">
      <alignment horizontal="center" vertical="center" wrapText="1"/>
    </xf>
    <xf numFmtId="17" fontId="3" fillId="0" borderId="17" xfId="0" applyNumberFormat="1" applyFont="1" applyBorder="1" applyAlignment="1">
      <alignment horizontal="center" vertical="center" wrapText="1"/>
    </xf>
    <xf numFmtId="165" fontId="3" fillId="0" borderId="18" xfId="1" applyFont="1" applyBorder="1" applyAlignment="1" applyProtection="1">
      <alignment horizontal="right" vertical="center"/>
    </xf>
    <xf numFmtId="0" fontId="3" fillId="0" borderId="17" xfId="0" applyFont="1" applyBorder="1" applyAlignment="1">
      <alignment horizontal="center" vertical="center" wrapText="1"/>
    </xf>
    <xf numFmtId="0" fontId="3" fillId="0" borderId="20" xfId="0" applyFont="1" applyBorder="1" applyAlignment="1">
      <alignment vertical="center" wrapText="1"/>
    </xf>
    <xf numFmtId="0" fontId="3" fillId="0" borderId="17" xfId="0" applyFont="1" applyBorder="1" applyAlignment="1">
      <alignment vertical="center" wrapText="1"/>
    </xf>
    <xf numFmtId="0" fontId="11" fillId="0" borderId="1" xfId="0" applyFont="1" applyBorder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12" fillId="0" borderId="17" xfId="0" applyFont="1" applyBorder="1" applyAlignment="1">
      <alignment vertical="center" wrapText="1"/>
    </xf>
    <xf numFmtId="4" fontId="3" fillId="0" borderId="17" xfId="1" applyNumberFormat="1" applyFont="1" applyBorder="1" applyAlignment="1" applyProtection="1">
      <alignment horizontal="right" vertical="center"/>
    </xf>
    <xf numFmtId="4" fontId="3" fillId="0" borderId="18" xfId="1" applyNumberFormat="1" applyFont="1" applyBorder="1" applyAlignment="1" applyProtection="1">
      <alignment horizontal="right" vertical="center"/>
    </xf>
    <xf numFmtId="0" fontId="5" fillId="5" borderId="17" xfId="0" applyFont="1" applyFill="1" applyBorder="1" applyAlignment="1">
      <alignment vertical="center" wrapText="1"/>
    </xf>
    <xf numFmtId="4" fontId="5" fillId="5" borderId="17" xfId="0" applyNumberFormat="1" applyFont="1" applyFill="1" applyBorder="1" applyAlignment="1">
      <alignment horizontal="right" vertical="center" wrapText="1"/>
    </xf>
    <xf numFmtId="0" fontId="3" fillId="5" borderId="17" xfId="0" applyFont="1" applyFill="1" applyBorder="1" applyAlignment="1">
      <alignment vertical="center" wrapText="1"/>
    </xf>
    <xf numFmtId="0" fontId="3" fillId="5" borderId="17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wrapText="1"/>
    </xf>
    <xf numFmtId="0" fontId="5" fillId="0" borderId="21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 vertical="center" wrapText="1"/>
    </xf>
    <xf numFmtId="0" fontId="5" fillId="0" borderId="0" xfId="0" applyFont="1" applyAlignment="1">
      <alignment wrapText="1"/>
    </xf>
    <xf numFmtId="0" fontId="15" fillId="0" borderId="0" xfId="0" applyFont="1" applyAlignment="1">
      <alignment wrapText="1"/>
    </xf>
    <xf numFmtId="0" fontId="15" fillId="0" borderId="0" xfId="0" applyFont="1" applyAlignment="1">
      <alignment horizontal="center" wrapText="1"/>
    </xf>
    <xf numFmtId="0" fontId="0" fillId="0" borderId="0" xfId="0" applyAlignment="1">
      <alignment horizontal="center"/>
    </xf>
  </cellXfs>
  <cellStyles count="3">
    <cellStyle name="Normal" xfId="0" builtinId="0"/>
    <cellStyle name="Normal 65" xfId="2" xr:uid="{1C245410-A705-4356-A1A8-7698D0CCDDE1}"/>
    <cellStyle name="Vírgula 44" xfId="1" xr:uid="{7A16839F-B575-4EF2-8356-43EB457F79F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CB8B91-1F45-47F4-920A-FD1926118810}">
  <sheetPr codeName="Planilha2">
    <tabColor rgb="FF92D050"/>
    <pageSetUpPr fitToPage="1"/>
  </sheetPr>
  <dimension ref="A1:V144"/>
  <sheetViews>
    <sheetView tabSelected="1" zoomScale="80" zoomScaleNormal="80" workbookViewId="0">
      <selection activeCell="A13" sqref="A13:V13"/>
    </sheetView>
  </sheetViews>
  <sheetFormatPr defaultColWidth="8.7109375" defaultRowHeight="15" x14ac:dyDescent="0.25"/>
  <cols>
    <col min="1" max="1" width="9" customWidth="1"/>
    <col min="2" max="2" width="16.5703125" customWidth="1"/>
    <col min="3" max="3" width="15" style="78" customWidth="1"/>
    <col min="4" max="7" width="15" customWidth="1"/>
    <col min="8" max="8" width="21" customWidth="1"/>
    <col min="9" max="10" width="14.7109375" style="78" customWidth="1"/>
    <col min="11" max="11" width="17.42578125" customWidth="1"/>
    <col min="12" max="12" width="20.42578125" customWidth="1"/>
    <col min="13" max="13" width="18" customWidth="1"/>
    <col min="14" max="17" width="12.28515625" customWidth="1"/>
    <col min="18" max="18" width="13.140625" customWidth="1"/>
    <col min="19" max="20" width="12.28515625" customWidth="1"/>
    <col min="21" max="21" width="15.7109375" customWidth="1"/>
    <col min="22" max="22" width="20.140625" customWidth="1"/>
    <col min="23" max="24" width="13.5703125" bestFit="1" customWidth="1"/>
  </cols>
  <sheetData>
    <row r="1" spans="1:22" ht="26.2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3"/>
      <c r="P2" s="3"/>
      <c r="Q2" s="3"/>
      <c r="R2" s="3"/>
      <c r="S2" s="3"/>
      <c r="T2" s="3"/>
      <c r="U2" s="3"/>
      <c r="V2" s="3"/>
    </row>
    <row r="3" spans="1:22" x14ac:dyDescent="0.25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</row>
    <row r="4" spans="1:22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3"/>
      <c r="P4" s="3"/>
      <c r="Q4" s="3"/>
      <c r="R4" s="3"/>
      <c r="S4" s="3"/>
      <c r="T4" s="3"/>
      <c r="U4" s="3"/>
      <c r="V4" s="3"/>
    </row>
    <row r="5" spans="1:22" x14ac:dyDescent="0.25">
      <c r="A5" s="5" t="s">
        <v>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1:22" x14ac:dyDescent="0.25">
      <c r="A6" s="6" t="s">
        <v>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3"/>
      <c r="P6" s="3"/>
      <c r="Q6" s="3"/>
      <c r="R6" s="3"/>
      <c r="S6" s="3"/>
      <c r="T6" s="3"/>
      <c r="U6" s="3"/>
      <c r="V6" s="3"/>
    </row>
    <row r="7" spans="1:22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3"/>
      <c r="P7" s="3"/>
      <c r="Q7" s="3"/>
      <c r="R7" s="3"/>
      <c r="S7" s="3"/>
      <c r="T7" s="3"/>
      <c r="U7" s="3"/>
      <c r="V7" s="3"/>
    </row>
    <row r="8" spans="1:22" x14ac:dyDescent="0.25">
      <c r="A8" s="5" t="s">
        <v>4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</row>
    <row r="9" spans="1:22" x14ac:dyDescent="0.25">
      <c r="A9" s="6" t="s">
        <v>5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3"/>
      <c r="P9" s="3"/>
      <c r="Q9" s="3"/>
      <c r="R9" s="3"/>
      <c r="S9" s="3"/>
      <c r="T9" s="3"/>
      <c r="U9" s="3"/>
      <c r="V9" s="3"/>
    </row>
    <row r="10" spans="1:22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3"/>
      <c r="P10" s="3"/>
      <c r="Q10" s="3"/>
      <c r="R10" s="3"/>
      <c r="S10" s="3"/>
      <c r="T10" s="3"/>
      <c r="U10" s="3"/>
      <c r="V10" s="3"/>
    </row>
    <row r="11" spans="1:22" x14ac:dyDescent="0.25">
      <c r="A11" s="5" t="s">
        <v>6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</row>
    <row r="12" spans="1:22" ht="15.75" thickBot="1" x14ac:dyDescent="0.3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3"/>
      <c r="P12" s="3"/>
      <c r="Q12" s="3"/>
      <c r="R12" s="3"/>
      <c r="S12" s="3"/>
      <c r="T12" s="3"/>
      <c r="U12" s="3"/>
      <c r="V12" s="3"/>
    </row>
    <row r="13" spans="1:22" ht="15.75" customHeight="1" thickBot="1" x14ac:dyDescent="0.3">
      <c r="A13" s="8" t="s">
        <v>7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</row>
    <row r="14" spans="1:22" ht="15.75" customHeight="1" thickBot="1" x14ac:dyDescent="0.3">
      <c r="A14" s="8" t="s">
        <v>8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</row>
    <row r="15" spans="1:22" ht="15.75" thickBot="1" x14ac:dyDescent="0.3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10"/>
      <c r="Q15" s="10"/>
      <c r="R15" s="10"/>
      <c r="S15" s="10"/>
      <c r="T15" s="10"/>
      <c r="U15" s="10"/>
      <c r="V15" s="10"/>
    </row>
    <row r="16" spans="1:22" ht="15.75" customHeight="1" thickBot="1" x14ac:dyDescent="0.3">
      <c r="A16" s="8" t="s">
        <v>9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</row>
    <row r="17" spans="1:22" ht="25.5" customHeight="1" thickBot="1" x14ac:dyDescent="0.3">
      <c r="A17" s="8" t="s">
        <v>10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</row>
    <row r="18" spans="1:22" ht="15.75" customHeight="1" thickBot="1" x14ac:dyDescent="0.3">
      <c r="A18" s="11" t="s">
        <v>11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2" ht="15.75" customHeight="1" thickBot="1" x14ac:dyDescent="0.3">
      <c r="A19" s="12" t="s">
        <v>12</v>
      </c>
      <c r="B19" s="13"/>
      <c r="C19" s="14" t="s">
        <v>13</v>
      </c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</row>
    <row r="20" spans="1:22" ht="93.75" customHeight="1" thickBot="1" x14ac:dyDescent="0.3">
      <c r="A20" s="12"/>
      <c r="B20" s="15" t="s">
        <v>14</v>
      </c>
      <c r="C20" s="16" t="s">
        <v>15</v>
      </c>
      <c r="D20" s="17" t="s">
        <v>16</v>
      </c>
      <c r="E20" s="17"/>
      <c r="F20" s="17"/>
      <c r="G20" s="17" t="s">
        <v>17</v>
      </c>
      <c r="H20" s="17"/>
      <c r="I20" s="17"/>
      <c r="J20" s="18" t="s">
        <v>18</v>
      </c>
      <c r="K20" s="17" t="s">
        <v>19</v>
      </c>
      <c r="L20" s="17"/>
      <c r="M20" s="17"/>
      <c r="N20" s="17"/>
      <c r="O20" s="17" t="s">
        <v>20</v>
      </c>
      <c r="P20" s="17"/>
      <c r="Q20" s="18" t="s">
        <v>21</v>
      </c>
      <c r="R20" s="17" t="s">
        <v>22</v>
      </c>
      <c r="S20" s="17"/>
      <c r="T20" s="17" t="s">
        <v>23</v>
      </c>
      <c r="U20" s="17"/>
      <c r="V20" s="16" t="s">
        <v>24</v>
      </c>
    </row>
    <row r="21" spans="1:22" ht="37.5" customHeight="1" thickBot="1" x14ac:dyDescent="0.3">
      <c r="A21" s="12"/>
      <c r="B21" s="15"/>
      <c r="C21" s="16"/>
      <c r="D21" s="19" t="s">
        <v>25</v>
      </c>
      <c r="E21" s="19" t="s">
        <v>26</v>
      </c>
      <c r="F21" s="19" t="s">
        <v>27</v>
      </c>
      <c r="G21" s="19" t="s">
        <v>25</v>
      </c>
      <c r="H21" s="19" t="s">
        <v>26</v>
      </c>
      <c r="I21" s="19" t="s">
        <v>27</v>
      </c>
      <c r="J21" s="19" t="s">
        <v>25</v>
      </c>
      <c r="K21" s="19" t="s">
        <v>28</v>
      </c>
      <c r="L21" s="19" t="s">
        <v>25</v>
      </c>
      <c r="M21" s="19" t="s">
        <v>26</v>
      </c>
      <c r="N21" s="19" t="s">
        <v>27</v>
      </c>
      <c r="O21" s="19" t="s">
        <v>25</v>
      </c>
      <c r="P21" s="19" t="s">
        <v>26</v>
      </c>
      <c r="Q21" s="19"/>
      <c r="R21" s="19" t="s">
        <v>25</v>
      </c>
      <c r="S21" s="19" t="s">
        <v>26</v>
      </c>
      <c r="T21" s="19" t="s">
        <v>25</v>
      </c>
      <c r="U21" s="19" t="s">
        <v>29</v>
      </c>
      <c r="V21" s="16"/>
    </row>
    <row r="22" spans="1:22" ht="15.75" thickBot="1" x14ac:dyDescent="0.3">
      <c r="A22" s="20">
        <v>44562</v>
      </c>
      <c r="B22" s="21">
        <v>12921130.16</v>
      </c>
      <c r="C22" s="21">
        <v>12921130.16</v>
      </c>
      <c r="D22" s="21">
        <v>27321277.460000001</v>
      </c>
      <c r="E22" s="21"/>
      <c r="F22" s="21"/>
      <c r="G22" s="21">
        <v>15857561.58</v>
      </c>
      <c r="H22" s="21"/>
      <c r="I22" s="21"/>
      <c r="J22" s="21">
        <v>3500000</v>
      </c>
      <c r="K22" s="22">
        <v>44562</v>
      </c>
      <c r="L22" s="23">
        <v>9421130.1600000001</v>
      </c>
      <c r="M22" s="23"/>
      <c r="N22" s="23"/>
      <c r="O22" s="23"/>
      <c r="P22" s="23"/>
      <c r="Q22" s="23"/>
      <c r="R22" s="23"/>
      <c r="S22" s="23"/>
      <c r="T22" s="23"/>
      <c r="U22" s="23"/>
      <c r="V22" s="24">
        <f t="shared" ref="V22:V48" si="0">L22+M22+N22+R22+S22+T22+U22</f>
        <v>9421130.1600000001</v>
      </c>
    </row>
    <row r="23" spans="1:22" ht="15.75" thickBot="1" x14ac:dyDescent="0.3">
      <c r="A23" s="20">
        <v>44562</v>
      </c>
      <c r="B23" s="21"/>
      <c r="C23" s="21"/>
      <c r="D23" s="21"/>
      <c r="E23" s="21"/>
      <c r="F23" s="21"/>
      <c r="G23" s="21"/>
      <c r="H23" s="21"/>
      <c r="I23" s="21"/>
      <c r="J23" s="21"/>
      <c r="K23" s="22">
        <v>44593</v>
      </c>
      <c r="L23" s="23">
        <v>5442678.1000000006</v>
      </c>
      <c r="M23" s="23"/>
      <c r="N23" s="23"/>
      <c r="O23" s="23"/>
      <c r="P23" s="23"/>
      <c r="Q23" s="23"/>
      <c r="R23" s="23"/>
      <c r="S23" s="23"/>
      <c r="T23" s="23"/>
      <c r="U23" s="23"/>
      <c r="V23" s="24">
        <f t="shared" si="0"/>
        <v>5442678.1000000006</v>
      </c>
    </row>
    <row r="24" spans="1:22" ht="15.75" thickBot="1" x14ac:dyDescent="0.3">
      <c r="A24" s="25">
        <v>44593</v>
      </c>
      <c r="B24" s="21">
        <v>12921130.16</v>
      </c>
      <c r="C24" s="21">
        <v>12921130.16</v>
      </c>
      <c r="D24" s="21">
        <v>2379649.0299999998</v>
      </c>
      <c r="E24" s="21"/>
      <c r="F24" s="21"/>
      <c r="G24" s="21">
        <v>13894237.450000001</v>
      </c>
      <c r="H24" s="21">
        <v>548280</v>
      </c>
      <c r="I24" s="21"/>
      <c r="J24" s="24">
        <v>296841.33000000007</v>
      </c>
      <c r="K24" s="22">
        <v>44593</v>
      </c>
      <c r="L24" s="23">
        <v>3628452.06</v>
      </c>
      <c r="M24" s="23"/>
      <c r="N24" s="23"/>
      <c r="O24" s="23"/>
      <c r="P24" s="23"/>
      <c r="Q24" s="23"/>
      <c r="R24" s="23">
        <v>3373402.35</v>
      </c>
      <c r="S24" s="23"/>
      <c r="T24" s="23"/>
      <c r="U24" s="23"/>
      <c r="V24" s="24">
        <f t="shared" si="0"/>
        <v>7001854.4100000001</v>
      </c>
    </row>
    <row r="25" spans="1:22" ht="15.75" thickBot="1" x14ac:dyDescent="0.3">
      <c r="A25" s="25">
        <v>44593</v>
      </c>
      <c r="B25" s="21"/>
      <c r="C25" s="21"/>
      <c r="D25" s="21"/>
      <c r="E25" s="21"/>
      <c r="F25" s="21"/>
      <c r="G25" s="21"/>
      <c r="H25" s="21"/>
      <c r="I25" s="21"/>
      <c r="J25" s="24"/>
      <c r="K25" s="22">
        <v>44621</v>
      </c>
      <c r="L25" s="23">
        <v>7886136.3599999994</v>
      </c>
      <c r="M25" s="23"/>
      <c r="N25" s="23"/>
      <c r="O25" s="23"/>
      <c r="P25" s="23"/>
      <c r="Q25" s="23"/>
      <c r="R25" s="23"/>
      <c r="S25" s="23"/>
      <c r="T25" s="23"/>
      <c r="U25" s="23"/>
      <c r="V25" s="24">
        <f t="shared" si="0"/>
        <v>7886136.3599999994</v>
      </c>
    </row>
    <row r="26" spans="1:22" ht="15.75" thickBot="1" x14ac:dyDescent="0.3">
      <c r="A26" s="25">
        <v>44593</v>
      </c>
      <c r="B26" s="21"/>
      <c r="C26" s="21"/>
      <c r="D26" s="21"/>
      <c r="E26" s="21"/>
      <c r="F26" s="21"/>
      <c r="G26" s="21"/>
      <c r="H26" s="21"/>
      <c r="I26" s="21"/>
      <c r="J26" s="24"/>
      <c r="K26" s="22">
        <v>44535</v>
      </c>
      <c r="L26" s="23"/>
      <c r="M26" s="23"/>
      <c r="N26" s="23"/>
      <c r="O26" s="23"/>
      <c r="P26" s="23"/>
      <c r="Q26" s="23"/>
      <c r="R26" s="23"/>
      <c r="S26" s="23">
        <v>548280</v>
      </c>
      <c r="T26" s="23"/>
      <c r="U26" s="23"/>
      <c r="V26" s="24">
        <f t="shared" si="0"/>
        <v>548280</v>
      </c>
    </row>
    <row r="27" spans="1:22" ht="15.75" thickBot="1" x14ac:dyDescent="0.3">
      <c r="A27" s="20">
        <v>44621</v>
      </c>
      <c r="B27" s="21">
        <v>11629017.143999999</v>
      </c>
      <c r="C27" s="21">
        <v>11629017.143999999</v>
      </c>
      <c r="D27" s="21">
        <v>21363004.93</v>
      </c>
      <c r="E27" s="21"/>
      <c r="F27" s="21"/>
      <c r="G27" s="21">
        <v>942880.78</v>
      </c>
      <c r="H27" s="21"/>
      <c r="I27" s="21"/>
      <c r="J27" s="24">
        <v>332451.83000000007</v>
      </c>
      <c r="K27" s="22">
        <v>44593</v>
      </c>
      <c r="L27" s="23">
        <v>942880.78</v>
      </c>
      <c r="M27" s="23"/>
      <c r="N27" s="23"/>
      <c r="O27" s="23"/>
      <c r="P27" s="23"/>
      <c r="Q27" s="23"/>
      <c r="R27" s="23"/>
      <c r="S27" s="23"/>
      <c r="T27" s="23"/>
      <c r="U27" s="23"/>
      <c r="V27" s="24">
        <f t="shared" si="0"/>
        <v>942880.78</v>
      </c>
    </row>
    <row r="28" spans="1:22" ht="15.75" thickBot="1" x14ac:dyDescent="0.3">
      <c r="A28" s="25">
        <v>44621</v>
      </c>
      <c r="B28" s="21">
        <f>1532223.77+26039.84</f>
        <v>1558263.61</v>
      </c>
      <c r="C28" s="21">
        <f>1532223.77+26039.84</f>
        <v>1558263.61</v>
      </c>
      <c r="D28" s="21"/>
      <c r="E28" s="21"/>
      <c r="F28" s="21"/>
      <c r="G28" s="21"/>
      <c r="H28" s="21"/>
      <c r="I28" s="21"/>
      <c r="J28" s="24">
        <v>0</v>
      </c>
      <c r="K28" s="22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4">
        <f t="shared" si="0"/>
        <v>0</v>
      </c>
    </row>
    <row r="29" spans="1:22" ht="15.75" thickBot="1" x14ac:dyDescent="0.3">
      <c r="A29" s="25">
        <v>44652</v>
      </c>
      <c r="B29" s="21">
        <f>15371674.42+260398.43</f>
        <v>15632072.85</v>
      </c>
      <c r="C29" s="21">
        <f>15371674.42+260398.43</f>
        <v>15632072.85</v>
      </c>
      <c r="D29" s="21"/>
      <c r="E29" s="21"/>
      <c r="F29" s="21"/>
      <c r="G29" s="21"/>
      <c r="H29" s="21">
        <v>30000</v>
      </c>
      <c r="I29" s="21"/>
      <c r="J29" s="24">
        <v>318060.51</v>
      </c>
      <c r="K29" s="22">
        <v>44621</v>
      </c>
      <c r="L29" s="23"/>
      <c r="M29" s="23">
        <v>30000</v>
      </c>
      <c r="N29" s="23"/>
      <c r="O29" s="23"/>
      <c r="P29" s="23"/>
      <c r="Q29" s="23"/>
      <c r="R29" s="23"/>
      <c r="S29" s="23"/>
      <c r="T29" s="23"/>
      <c r="U29" s="23"/>
      <c r="V29" s="24">
        <f t="shared" si="0"/>
        <v>30000</v>
      </c>
    </row>
    <row r="30" spans="1:22" ht="15.75" thickBot="1" x14ac:dyDescent="0.3">
      <c r="A30" s="20">
        <v>44682</v>
      </c>
      <c r="B30" s="21">
        <f>15884685.77+260398.43</f>
        <v>16145084.199999999</v>
      </c>
      <c r="C30" s="21">
        <f>15884685.77+260398.43</f>
        <v>16145084.199999999</v>
      </c>
      <c r="D30" s="21">
        <v>82412224.890000001</v>
      </c>
      <c r="E30" s="21">
        <v>1206715.32</v>
      </c>
      <c r="F30" s="21"/>
      <c r="G30" s="21">
        <v>6020706.8399999999</v>
      </c>
      <c r="H30" s="21"/>
      <c r="I30" s="21"/>
      <c r="J30" s="24">
        <v>340759.09</v>
      </c>
      <c r="K30" s="22">
        <v>44593</v>
      </c>
      <c r="L30" s="23">
        <v>2610277.89</v>
      </c>
      <c r="M30" s="23"/>
      <c r="N30" s="23"/>
      <c r="O30" s="23"/>
      <c r="P30" s="23"/>
      <c r="Q30" s="23"/>
      <c r="R30" s="23"/>
      <c r="S30" s="23"/>
      <c r="T30" s="23"/>
      <c r="U30" s="23"/>
      <c r="V30" s="24">
        <f t="shared" si="0"/>
        <v>2610277.89</v>
      </c>
    </row>
    <row r="31" spans="1:22" ht="15.75" thickBot="1" x14ac:dyDescent="0.3">
      <c r="A31" s="20">
        <v>44682</v>
      </c>
      <c r="B31" s="21"/>
      <c r="C31" s="21"/>
      <c r="D31" s="21"/>
      <c r="E31" s="21"/>
      <c r="F31" s="21"/>
      <c r="G31" s="21"/>
      <c r="H31" s="21"/>
      <c r="I31" s="21"/>
      <c r="J31" s="24"/>
      <c r="K31" s="22">
        <v>44621</v>
      </c>
      <c r="L31" s="23">
        <v>3410428.95</v>
      </c>
      <c r="M31" s="23"/>
      <c r="N31" s="23"/>
      <c r="O31" s="23"/>
      <c r="P31" s="23"/>
      <c r="Q31" s="23"/>
      <c r="R31" s="23"/>
      <c r="S31" s="23"/>
      <c r="T31" s="23"/>
      <c r="U31" s="23"/>
      <c r="V31" s="24">
        <f t="shared" si="0"/>
        <v>3410428.95</v>
      </c>
    </row>
    <row r="32" spans="1:22" ht="15.75" thickBot="1" x14ac:dyDescent="0.3">
      <c r="A32" s="25">
        <v>44713</v>
      </c>
      <c r="B32" s="21">
        <f t="shared" ref="B32:C46" si="1">16497414.77+260398.43</f>
        <v>16757813.199999999</v>
      </c>
      <c r="C32" s="21">
        <f t="shared" si="1"/>
        <v>16757813.199999999</v>
      </c>
      <c r="D32" s="21"/>
      <c r="E32" s="21"/>
      <c r="F32" s="21"/>
      <c r="G32" s="21"/>
      <c r="H32" s="21"/>
      <c r="I32" s="21"/>
      <c r="J32" s="24">
        <v>0</v>
      </c>
      <c r="K32" s="22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4">
        <f t="shared" si="0"/>
        <v>0</v>
      </c>
    </row>
    <row r="33" spans="1:22" ht="15.75" thickBot="1" x14ac:dyDescent="0.3">
      <c r="A33" s="20">
        <v>44743</v>
      </c>
      <c r="B33" s="21">
        <f t="shared" si="1"/>
        <v>16757813.199999999</v>
      </c>
      <c r="C33" s="21">
        <f t="shared" si="1"/>
        <v>16757813.199999999</v>
      </c>
      <c r="D33" s="21">
        <v>66287.27</v>
      </c>
      <c r="E33" s="21"/>
      <c r="F33" s="21"/>
      <c r="G33" s="21">
        <v>51251047.06000001</v>
      </c>
      <c r="H33" s="21">
        <v>1206715.32</v>
      </c>
      <c r="I33" s="21"/>
      <c r="J33" s="24">
        <v>1496571.4700000002</v>
      </c>
      <c r="K33" s="22">
        <v>44621</v>
      </c>
      <c r="L33" s="23">
        <v>1532223.77</v>
      </c>
      <c r="M33" s="23"/>
      <c r="N33" s="23"/>
      <c r="O33" s="23"/>
      <c r="P33" s="23"/>
      <c r="Q33" s="23"/>
      <c r="R33" s="23"/>
      <c r="S33" s="23"/>
      <c r="T33" s="23"/>
      <c r="U33" s="23"/>
      <c r="V33" s="24">
        <f t="shared" si="0"/>
        <v>1532223.77</v>
      </c>
    </row>
    <row r="34" spans="1:22" ht="15.75" thickBot="1" x14ac:dyDescent="0.3">
      <c r="A34" s="20">
        <v>44743</v>
      </c>
      <c r="B34" s="21"/>
      <c r="C34" s="21"/>
      <c r="D34" s="21"/>
      <c r="E34" s="21"/>
      <c r="F34" s="21"/>
      <c r="G34" s="21"/>
      <c r="H34" s="21"/>
      <c r="I34" s="21"/>
      <c r="J34" s="24"/>
      <c r="K34" s="22">
        <v>44652</v>
      </c>
      <c r="L34" s="23">
        <v>11471674.42</v>
      </c>
      <c r="M34" s="23"/>
      <c r="N34" s="23"/>
      <c r="O34" s="23"/>
      <c r="P34" s="23"/>
      <c r="Q34" s="23"/>
      <c r="R34" s="23"/>
      <c r="S34" s="23"/>
      <c r="T34" s="23"/>
      <c r="U34" s="23"/>
      <c r="V34" s="24">
        <f t="shared" si="0"/>
        <v>11471674.42</v>
      </c>
    </row>
    <row r="35" spans="1:22" ht="15.75" thickBot="1" x14ac:dyDescent="0.3">
      <c r="A35" s="20">
        <v>44743</v>
      </c>
      <c r="B35" s="21"/>
      <c r="C35" s="21"/>
      <c r="D35" s="21"/>
      <c r="E35" s="21"/>
      <c r="F35" s="21"/>
      <c r="G35" s="21"/>
      <c r="H35" s="21"/>
      <c r="I35" s="21"/>
      <c r="J35" s="24"/>
      <c r="K35" s="22">
        <v>44743</v>
      </c>
      <c r="L35" s="23"/>
      <c r="M35" s="23">
        <v>1206715.32</v>
      </c>
      <c r="N35" s="23"/>
      <c r="O35" s="23"/>
      <c r="P35" s="23"/>
      <c r="Q35" s="23"/>
      <c r="R35" s="23"/>
      <c r="S35" s="23"/>
      <c r="T35" s="23"/>
      <c r="U35" s="23"/>
      <c r="V35" s="24">
        <f t="shared" si="0"/>
        <v>1206715.32</v>
      </c>
    </row>
    <row r="36" spans="1:22" ht="15.75" thickBot="1" x14ac:dyDescent="0.3">
      <c r="A36" s="25">
        <v>44774</v>
      </c>
      <c r="B36" s="21">
        <f t="shared" si="1"/>
        <v>16757813.199999999</v>
      </c>
      <c r="C36" s="21">
        <f t="shared" si="1"/>
        <v>16757813.199999999</v>
      </c>
      <c r="D36" s="21"/>
      <c r="E36" s="21"/>
      <c r="F36" s="21"/>
      <c r="G36" s="21">
        <v>46160235.330000006</v>
      </c>
      <c r="H36" s="21"/>
      <c r="I36" s="21"/>
      <c r="J36" s="24">
        <v>317157.83999999997</v>
      </c>
      <c r="K36" s="22">
        <v>44621</v>
      </c>
      <c r="L36" s="23">
        <v>26039.84</v>
      </c>
      <c r="M36" s="23"/>
      <c r="N36" s="23"/>
      <c r="O36" s="23"/>
      <c r="P36" s="23"/>
      <c r="Q36" s="23"/>
      <c r="R36" s="23"/>
      <c r="S36" s="23"/>
      <c r="T36" s="23"/>
      <c r="U36" s="23"/>
      <c r="V36" s="24">
        <f t="shared" si="0"/>
        <v>26039.84</v>
      </c>
    </row>
    <row r="37" spans="1:22" ht="15.75" thickBot="1" x14ac:dyDescent="0.3">
      <c r="A37" s="25">
        <v>44774</v>
      </c>
      <c r="B37" s="21"/>
      <c r="C37" s="21"/>
      <c r="D37" s="21"/>
      <c r="E37" s="21"/>
      <c r="F37" s="21"/>
      <c r="G37" s="21"/>
      <c r="H37" s="21"/>
      <c r="I37" s="21"/>
      <c r="J37" s="24"/>
      <c r="K37" s="22">
        <v>44652</v>
      </c>
      <c r="L37" s="23">
        <v>3842337.9200000004</v>
      </c>
      <c r="M37" s="23"/>
      <c r="N37" s="23"/>
      <c r="O37" s="23"/>
      <c r="P37" s="23"/>
      <c r="Q37" s="23"/>
      <c r="R37" s="23"/>
      <c r="S37" s="23"/>
      <c r="T37" s="23"/>
      <c r="U37" s="23"/>
      <c r="V37" s="24">
        <f t="shared" si="0"/>
        <v>3842337.9200000004</v>
      </c>
    </row>
    <row r="38" spans="1:22" ht="15.75" thickBot="1" x14ac:dyDescent="0.3">
      <c r="A38" s="25">
        <v>44774</v>
      </c>
      <c r="B38" s="21"/>
      <c r="C38" s="21"/>
      <c r="D38" s="21"/>
      <c r="E38" s="21"/>
      <c r="F38" s="21"/>
      <c r="G38" s="21"/>
      <c r="H38" s="21"/>
      <c r="I38" s="21"/>
      <c r="J38" s="24"/>
      <c r="K38" s="22">
        <v>44682</v>
      </c>
      <c r="L38" s="23">
        <v>15804325.109999999</v>
      </c>
      <c r="M38" s="23"/>
      <c r="N38" s="23"/>
      <c r="O38" s="23"/>
      <c r="P38" s="23"/>
      <c r="Q38" s="23"/>
      <c r="R38" s="23"/>
      <c r="S38" s="23"/>
      <c r="T38" s="23"/>
      <c r="U38" s="23"/>
      <c r="V38" s="24">
        <f t="shared" si="0"/>
        <v>15804325.109999999</v>
      </c>
    </row>
    <row r="39" spans="1:22" ht="15.75" thickBot="1" x14ac:dyDescent="0.3">
      <c r="A39" s="25">
        <v>44774</v>
      </c>
      <c r="B39" s="21"/>
      <c r="C39" s="21"/>
      <c r="D39" s="21"/>
      <c r="E39" s="21"/>
      <c r="F39" s="21"/>
      <c r="G39" s="21"/>
      <c r="H39" s="21"/>
      <c r="I39" s="21"/>
      <c r="J39" s="24"/>
      <c r="K39" s="22">
        <v>44713</v>
      </c>
      <c r="L39" s="23">
        <v>16757813.199999999</v>
      </c>
      <c r="M39" s="23"/>
      <c r="N39" s="23"/>
      <c r="O39" s="23"/>
      <c r="P39" s="23"/>
      <c r="Q39" s="23"/>
      <c r="R39" s="23"/>
      <c r="S39" s="23"/>
      <c r="T39" s="23"/>
      <c r="U39" s="23"/>
      <c r="V39" s="24">
        <f t="shared" si="0"/>
        <v>16757813.199999999</v>
      </c>
    </row>
    <row r="40" spans="1:22" ht="15.75" thickBot="1" x14ac:dyDescent="0.3">
      <c r="A40" s="25">
        <v>44774</v>
      </c>
      <c r="B40" s="21"/>
      <c r="C40" s="21"/>
      <c r="D40" s="21"/>
      <c r="E40" s="21"/>
      <c r="F40" s="21"/>
      <c r="G40" s="21"/>
      <c r="H40" s="21"/>
      <c r="I40" s="21"/>
      <c r="J40" s="24"/>
      <c r="K40" s="22">
        <v>44743</v>
      </c>
      <c r="L40" s="23">
        <v>15261241.73</v>
      </c>
      <c r="M40" s="23"/>
      <c r="N40" s="23"/>
      <c r="O40" s="23"/>
      <c r="P40" s="23"/>
      <c r="Q40" s="23"/>
      <c r="R40" s="23"/>
      <c r="S40" s="23"/>
      <c r="T40" s="23"/>
      <c r="U40" s="23"/>
      <c r="V40" s="24">
        <f t="shared" si="0"/>
        <v>15261241.73</v>
      </c>
    </row>
    <row r="41" spans="1:22" ht="15.75" thickBot="1" x14ac:dyDescent="0.3">
      <c r="A41" s="25">
        <v>44774</v>
      </c>
      <c r="B41" s="21"/>
      <c r="C41" s="21"/>
      <c r="D41" s="21"/>
      <c r="E41" s="21"/>
      <c r="F41" s="21"/>
      <c r="G41" s="21"/>
      <c r="H41" s="21"/>
      <c r="I41" s="21"/>
      <c r="J41" s="24"/>
      <c r="K41" s="22">
        <v>44774</v>
      </c>
      <c r="L41" s="23">
        <v>16357813.199999999</v>
      </c>
      <c r="M41" s="23"/>
      <c r="N41" s="23"/>
      <c r="O41" s="23"/>
      <c r="P41" s="23"/>
      <c r="Q41" s="23"/>
      <c r="R41" s="23"/>
      <c r="S41" s="23"/>
      <c r="T41" s="23"/>
      <c r="U41" s="23"/>
      <c r="V41" s="24">
        <f t="shared" si="0"/>
        <v>16357813.199999999</v>
      </c>
    </row>
    <row r="42" spans="1:22" ht="15.75" thickBot="1" x14ac:dyDescent="0.3">
      <c r="A42" s="25">
        <v>44774</v>
      </c>
      <c r="B42" s="21"/>
      <c r="C42" s="21"/>
      <c r="D42" s="21"/>
      <c r="E42" s="21"/>
      <c r="F42" s="21"/>
      <c r="G42" s="21"/>
      <c r="H42" s="21"/>
      <c r="I42" s="21"/>
      <c r="J42" s="24"/>
      <c r="K42" s="22">
        <v>44805</v>
      </c>
      <c r="L42" s="23">
        <v>16357813.199999999</v>
      </c>
      <c r="M42" s="23"/>
      <c r="N42" s="23"/>
      <c r="O42" s="23"/>
      <c r="P42" s="23"/>
      <c r="Q42" s="23"/>
      <c r="R42" s="23"/>
      <c r="S42" s="23"/>
      <c r="T42" s="23"/>
      <c r="U42" s="23"/>
      <c r="V42" s="24">
        <f t="shared" si="0"/>
        <v>16357813.199999999</v>
      </c>
    </row>
    <row r="43" spans="1:22" ht="15.75" thickBot="1" x14ac:dyDescent="0.3">
      <c r="A43" s="20">
        <v>44805</v>
      </c>
      <c r="B43" s="21">
        <f t="shared" si="1"/>
        <v>16757813.199999999</v>
      </c>
      <c r="C43" s="21">
        <f t="shared" si="1"/>
        <v>16757813.199999999</v>
      </c>
      <c r="D43" s="21"/>
      <c r="E43" s="21"/>
      <c r="F43" s="21"/>
      <c r="G43" s="21">
        <v>82842.16</v>
      </c>
      <c r="H43" s="21"/>
      <c r="I43" s="21"/>
      <c r="J43" s="24">
        <v>333712.73</v>
      </c>
      <c r="K43" s="22">
        <v>44774</v>
      </c>
      <c r="L43" s="23">
        <v>82842.16</v>
      </c>
      <c r="M43" s="23"/>
      <c r="N43" s="23"/>
      <c r="O43" s="23"/>
      <c r="P43" s="23"/>
      <c r="Q43" s="23"/>
      <c r="R43" s="23"/>
      <c r="S43" s="23"/>
      <c r="T43" s="23"/>
      <c r="U43" s="23"/>
      <c r="V43" s="24">
        <f t="shared" si="0"/>
        <v>82842.16</v>
      </c>
    </row>
    <row r="44" spans="1:22" ht="15.75" thickBot="1" x14ac:dyDescent="0.3">
      <c r="A44" s="25">
        <v>44835</v>
      </c>
      <c r="B44" s="21">
        <f t="shared" si="1"/>
        <v>16757813.199999999</v>
      </c>
      <c r="C44" s="21">
        <f t="shared" si="1"/>
        <v>16757813.199999999</v>
      </c>
      <c r="D44" s="21">
        <v>5859830.4100000001</v>
      </c>
      <c r="E44" s="21"/>
      <c r="F44" s="21"/>
      <c r="G44" s="21"/>
      <c r="H44" s="21"/>
      <c r="I44" s="21"/>
      <c r="J44" s="24">
        <v>10637584.359999999</v>
      </c>
      <c r="K44" s="22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4">
        <f t="shared" si="0"/>
        <v>0</v>
      </c>
    </row>
    <row r="45" spans="1:22" ht="15.75" thickBot="1" x14ac:dyDescent="0.3">
      <c r="A45" s="20">
        <v>44866</v>
      </c>
      <c r="B45" s="21">
        <f t="shared" si="1"/>
        <v>16757813.199999999</v>
      </c>
      <c r="C45" s="21">
        <f t="shared" si="1"/>
        <v>16757813.199999999</v>
      </c>
      <c r="D45" s="21"/>
      <c r="E45" s="21"/>
      <c r="F45" s="21"/>
      <c r="G45" s="21"/>
      <c r="H45" s="21"/>
      <c r="I45" s="21"/>
      <c r="J45" s="24">
        <v>16757813.199999999</v>
      </c>
      <c r="K45" s="22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4">
        <f t="shared" si="0"/>
        <v>0</v>
      </c>
    </row>
    <row r="46" spans="1:22" ht="15.75" thickBot="1" x14ac:dyDescent="0.3">
      <c r="A46" s="25">
        <v>44896</v>
      </c>
      <c r="B46" s="21">
        <f t="shared" si="1"/>
        <v>16757813.199999999</v>
      </c>
      <c r="C46" s="21">
        <f t="shared" si="1"/>
        <v>16757813.199999999</v>
      </c>
      <c r="D46" s="21">
        <v>150000</v>
      </c>
      <c r="E46" s="21">
        <v>20000</v>
      </c>
      <c r="F46" s="21"/>
      <c r="G46" s="21">
        <v>6186516.1099999994</v>
      </c>
      <c r="H46" s="21">
        <v>39200</v>
      </c>
      <c r="I46" s="21"/>
      <c r="J46" s="24">
        <v>16757813.199999999</v>
      </c>
      <c r="K46" s="22">
        <v>44805</v>
      </c>
      <c r="L46" s="23">
        <v>66287.27</v>
      </c>
      <c r="M46" s="23"/>
      <c r="N46" s="23"/>
      <c r="O46" s="23"/>
      <c r="P46" s="23"/>
      <c r="Q46" s="23"/>
      <c r="R46" s="23"/>
      <c r="S46" s="23"/>
      <c r="T46" s="23"/>
      <c r="U46" s="23"/>
      <c r="V46" s="24">
        <f t="shared" si="0"/>
        <v>66287.27</v>
      </c>
    </row>
    <row r="47" spans="1:22" ht="15.75" thickBot="1" x14ac:dyDescent="0.3">
      <c r="A47" s="25">
        <v>44896</v>
      </c>
      <c r="B47" s="21"/>
      <c r="C47" s="21"/>
      <c r="D47" s="21"/>
      <c r="E47" s="21"/>
      <c r="F47" s="21"/>
      <c r="G47" s="21"/>
      <c r="H47" s="21"/>
      <c r="I47" s="21"/>
      <c r="J47" s="24"/>
      <c r="K47" s="22">
        <v>44835</v>
      </c>
      <c r="L47" s="23">
        <v>6120228.8399999999</v>
      </c>
      <c r="M47" s="23"/>
      <c r="N47" s="23"/>
      <c r="O47" s="23"/>
      <c r="P47" s="23"/>
      <c r="Q47" s="23"/>
      <c r="R47" s="23"/>
      <c r="S47" s="23"/>
      <c r="T47" s="23"/>
      <c r="U47" s="23"/>
      <c r="V47" s="24">
        <f t="shared" si="0"/>
        <v>6120228.8399999999</v>
      </c>
    </row>
    <row r="48" spans="1:22" ht="15.75" thickBot="1" x14ac:dyDescent="0.3">
      <c r="A48" s="25">
        <v>44896</v>
      </c>
      <c r="B48" s="21"/>
      <c r="C48" s="21"/>
      <c r="D48" s="21"/>
      <c r="E48" s="21"/>
      <c r="F48" s="21"/>
      <c r="G48" s="21"/>
      <c r="H48" s="21"/>
      <c r="I48" s="21"/>
      <c r="J48" s="21"/>
      <c r="K48" s="22">
        <v>44900</v>
      </c>
      <c r="L48" s="23"/>
      <c r="M48" s="23">
        <v>39200</v>
      </c>
      <c r="N48" s="23"/>
      <c r="O48" s="23"/>
      <c r="P48" s="23"/>
      <c r="Q48" s="23"/>
      <c r="R48" s="23"/>
      <c r="S48" s="23"/>
      <c r="T48" s="23"/>
      <c r="U48" s="23"/>
      <c r="V48" s="24">
        <f t="shared" si="0"/>
        <v>39200</v>
      </c>
    </row>
    <row r="49" spans="1:22" ht="15.75" thickBot="1" x14ac:dyDescent="0.3">
      <c r="A49" s="26"/>
      <c r="B49" s="27">
        <f>SUM(B22:B48)</f>
        <v>188111390.52399996</v>
      </c>
      <c r="C49" s="27">
        <f t="shared" ref="C49:V49" si="2">SUM(C22:C48)</f>
        <v>188111390.52399996</v>
      </c>
      <c r="D49" s="27">
        <f t="shared" si="2"/>
        <v>139552273.99000001</v>
      </c>
      <c r="E49" s="27">
        <f t="shared" si="2"/>
        <v>1226715.32</v>
      </c>
      <c r="F49" s="27">
        <f t="shared" si="2"/>
        <v>0</v>
      </c>
      <c r="G49" s="27">
        <f t="shared" si="2"/>
        <v>140396027.31</v>
      </c>
      <c r="H49" s="27">
        <f t="shared" si="2"/>
        <v>1824195.32</v>
      </c>
      <c r="I49" s="27">
        <f t="shared" si="2"/>
        <v>0</v>
      </c>
      <c r="J49" s="27">
        <f t="shared" si="2"/>
        <v>51088765.560000002</v>
      </c>
      <c r="K49" s="27"/>
      <c r="L49" s="27">
        <f t="shared" si="2"/>
        <v>137022624.96000001</v>
      </c>
      <c r="M49" s="27">
        <f t="shared" si="2"/>
        <v>1275915.32</v>
      </c>
      <c r="N49" s="27">
        <f t="shared" si="2"/>
        <v>0</v>
      </c>
      <c r="O49" s="27">
        <f t="shared" si="2"/>
        <v>0</v>
      </c>
      <c r="P49" s="27">
        <f t="shared" si="2"/>
        <v>0</v>
      </c>
      <c r="Q49" s="27">
        <f t="shared" si="2"/>
        <v>0</v>
      </c>
      <c r="R49" s="27">
        <f t="shared" si="2"/>
        <v>3373402.35</v>
      </c>
      <c r="S49" s="27">
        <f t="shared" si="2"/>
        <v>548280</v>
      </c>
      <c r="T49" s="27">
        <f t="shared" si="2"/>
        <v>0</v>
      </c>
      <c r="U49" s="27">
        <f t="shared" si="2"/>
        <v>0</v>
      </c>
      <c r="V49" s="27">
        <f t="shared" si="2"/>
        <v>142220222.63000003</v>
      </c>
    </row>
    <row r="50" spans="1:22" x14ac:dyDescent="0.25">
      <c r="A50" s="28"/>
      <c r="B50" s="28"/>
      <c r="C50" s="29"/>
      <c r="D50" s="28"/>
      <c r="E50" s="28"/>
      <c r="F50" s="28"/>
      <c r="G50" s="28"/>
      <c r="H50" s="28"/>
      <c r="I50" s="29"/>
      <c r="J50" s="29"/>
      <c r="K50" s="28"/>
      <c r="L50" s="28"/>
      <c r="M50" s="30"/>
      <c r="N50" s="28"/>
      <c r="O50" s="28"/>
      <c r="P50" s="28"/>
      <c r="Q50" s="28"/>
      <c r="R50" s="28"/>
      <c r="S50" s="28"/>
      <c r="T50" s="28"/>
      <c r="U50" s="28"/>
      <c r="V50" s="28"/>
    </row>
    <row r="51" spans="1:22" ht="54" customHeight="1" x14ac:dyDescent="0.25">
      <c r="A51" s="31" t="s">
        <v>30</v>
      </c>
      <c r="B51" s="31"/>
      <c r="C51" s="31"/>
      <c r="D51" s="31"/>
      <c r="E51" s="31"/>
      <c r="F51" s="28"/>
      <c r="G51" s="28"/>
      <c r="H51" s="28"/>
      <c r="I51" s="32"/>
      <c r="J51" s="32"/>
      <c r="K51" s="33"/>
      <c r="L51" s="33"/>
      <c r="M51" s="28"/>
      <c r="N51" s="28"/>
      <c r="O51" s="28"/>
      <c r="P51" s="28"/>
      <c r="Q51" s="28"/>
      <c r="R51" s="28"/>
      <c r="S51" s="28"/>
      <c r="T51" s="28"/>
      <c r="U51" s="28"/>
      <c r="V51" s="28"/>
    </row>
    <row r="52" spans="1:22" ht="15" customHeight="1" x14ac:dyDescent="0.25">
      <c r="A52" s="34" t="s">
        <v>31</v>
      </c>
      <c r="B52" s="34"/>
      <c r="C52" s="34"/>
      <c r="D52" s="34"/>
      <c r="E52" s="34"/>
      <c r="F52" s="28"/>
      <c r="G52" s="28"/>
      <c r="H52" s="28"/>
      <c r="I52" s="32"/>
      <c r="J52" s="32"/>
      <c r="K52" s="33"/>
      <c r="L52" s="33"/>
      <c r="M52" s="28"/>
      <c r="N52" s="28"/>
      <c r="O52" s="28"/>
      <c r="P52" s="28"/>
      <c r="Q52" s="28"/>
      <c r="R52" s="28"/>
      <c r="S52" s="28"/>
      <c r="T52" s="28"/>
      <c r="U52" s="28"/>
      <c r="V52" s="28"/>
    </row>
    <row r="53" spans="1:22" x14ac:dyDescent="0.25">
      <c r="A53" s="34"/>
      <c r="B53" s="34"/>
      <c r="C53" s="34"/>
      <c r="D53" s="34"/>
      <c r="E53" s="34"/>
      <c r="F53" s="28"/>
      <c r="G53" s="28"/>
      <c r="H53" s="28"/>
      <c r="I53" s="32"/>
      <c r="J53" s="32"/>
      <c r="K53" s="33"/>
      <c r="L53" s="33"/>
      <c r="M53" s="28"/>
      <c r="N53" s="28"/>
      <c r="O53" s="28"/>
      <c r="P53" s="28"/>
      <c r="Q53" s="28"/>
      <c r="R53" s="28"/>
      <c r="S53" s="28"/>
      <c r="T53" s="28"/>
      <c r="U53" s="28"/>
      <c r="V53" s="28"/>
    </row>
    <row r="54" spans="1:22" ht="33" customHeight="1" x14ac:dyDescent="0.25">
      <c r="A54" s="35" t="s">
        <v>32</v>
      </c>
      <c r="B54" s="35"/>
      <c r="C54" s="35"/>
      <c r="D54" s="35"/>
      <c r="E54" s="35"/>
      <c r="F54" s="28"/>
      <c r="G54" s="28"/>
      <c r="H54" s="28"/>
      <c r="I54" s="32"/>
      <c r="J54" s="32"/>
      <c r="K54" s="33"/>
      <c r="L54" s="33"/>
      <c r="M54" s="28"/>
      <c r="N54" s="28"/>
      <c r="O54" s="28"/>
      <c r="P54" s="28"/>
      <c r="Q54" s="28"/>
      <c r="R54" s="28"/>
      <c r="S54" s="28"/>
      <c r="T54" s="28"/>
      <c r="U54" s="28"/>
      <c r="V54" s="28"/>
    </row>
    <row r="55" spans="1:22" ht="15" customHeight="1" x14ac:dyDescent="0.25">
      <c r="A55" s="35" t="s">
        <v>33</v>
      </c>
      <c r="B55" s="35"/>
      <c r="C55" s="35"/>
      <c r="D55" s="35"/>
      <c r="E55" s="35"/>
      <c r="F55" s="28"/>
      <c r="G55" s="28"/>
      <c r="H55" s="28"/>
      <c r="I55" s="32"/>
      <c r="J55" s="32"/>
      <c r="K55" s="33"/>
      <c r="L55" s="33"/>
      <c r="M55" s="28"/>
      <c r="N55" s="28"/>
      <c r="O55" s="28"/>
      <c r="P55" s="28"/>
      <c r="Q55" s="28"/>
      <c r="R55" s="28"/>
      <c r="S55" s="28"/>
      <c r="T55" s="28"/>
      <c r="U55" s="28"/>
      <c r="V55" s="28"/>
    </row>
    <row r="56" spans="1:22" ht="15" customHeight="1" x14ac:dyDescent="0.25">
      <c r="A56" s="35" t="s">
        <v>34</v>
      </c>
      <c r="B56" s="35"/>
      <c r="C56" s="35"/>
      <c r="D56" s="35"/>
      <c r="E56" s="35"/>
      <c r="F56" s="28"/>
      <c r="G56" s="28"/>
      <c r="H56" s="28"/>
      <c r="I56" s="32"/>
      <c r="J56" s="32"/>
      <c r="K56" s="33"/>
      <c r="L56" s="33"/>
      <c r="M56" s="28"/>
      <c r="N56" s="28"/>
      <c r="O56" s="28"/>
      <c r="P56" s="28"/>
      <c r="Q56" s="28"/>
      <c r="R56" s="28"/>
      <c r="S56" s="28"/>
      <c r="T56" s="28"/>
      <c r="U56" s="28"/>
      <c r="V56" s="28"/>
    </row>
    <row r="57" spans="1:22" ht="15" customHeight="1" x14ac:dyDescent="0.25">
      <c r="A57" s="35" t="s">
        <v>35</v>
      </c>
      <c r="B57" s="35"/>
      <c r="C57" s="35"/>
      <c r="D57" s="35"/>
      <c r="E57" s="35"/>
      <c r="F57" s="28"/>
      <c r="G57" s="28"/>
      <c r="H57" s="28"/>
      <c r="I57" s="32"/>
      <c r="J57" s="32"/>
      <c r="K57" s="33"/>
      <c r="L57" s="33"/>
      <c r="M57" s="28"/>
      <c r="N57" s="28"/>
      <c r="O57" s="28"/>
      <c r="P57" s="28"/>
      <c r="Q57" s="28"/>
      <c r="R57" s="28"/>
      <c r="S57" s="28"/>
      <c r="T57" s="28"/>
      <c r="U57" s="28"/>
      <c r="V57" s="28"/>
    </row>
    <row r="58" spans="1:22" ht="15" customHeight="1" x14ac:dyDescent="0.25">
      <c r="A58" s="35" t="s">
        <v>36</v>
      </c>
      <c r="B58" s="35"/>
      <c r="C58" s="35"/>
      <c r="D58" s="35"/>
      <c r="E58" s="35"/>
      <c r="F58" s="28"/>
      <c r="G58" s="28"/>
      <c r="H58" s="28"/>
      <c r="I58" s="32"/>
      <c r="J58" s="32"/>
      <c r="K58" s="33"/>
      <c r="L58" s="33"/>
      <c r="M58" s="28"/>
      <c r="N58" s="28"/>
      <c r="O58" s="28"/>
      <c r="P58" s="28"/>
      <c r="Q58" s="28"/>
      <c r="R58" s="28"/>
      <c r="S58" s="28"/>
      <c r="T58" s="28"/>
      <c r="U58" s="28"/>
      <c r="V58" s="28"/>
    </row>
    <row r="59" spans="1:22" x14ac:dyDescent="0.25">
      <c r="A59" s="28"/>
      <c r="B59" s="28"/>
      <c r="C59" s="29"/>
      <c r="D59" s="36"/>
      <c r="E59" s="28"/>
      <c r="F59" s="28"/>
      <c r="G59" s="28"/>
      <c r="H59" s="28"/>
      <c r="I59" s="29"/>
      <c r="J59" s="29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</row>
    <row r="60" spans="1:22" ht="15.75" customHeight="1" x14ac:dyDescent="0.25">
      <c r="A60" s="31" t="s">
        <v>37</v>
      </c>
      <c r="B60" s="31"/>
      <c r="C60" s="31"/>
      <c r="D60" s="31"/>
      <c r="E60" s="31"/>
      <c r="F60" s="31"/>
      <c r="G60" s="31"/>
      <c r="H60" s="31"/>
      <c r="I60" s="31"/>
      <c r="J60" s="31"/>
      <c r="K60" s="31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</row>
    <row r="61" spans="1:22" ht="38.25" customHeight="1" x14ac:dyDescent="0.25">
      <c r="A61" s="34" t="s">
        <v>31</v>
      </c>
      <c r="B61" s="34"/>
      <c r="C61" s="34"/>
      <c r="D61" s="34"/>
      <c r="E61" s="34"/>
      <c r="F61" s="37" t="s">
        <v>38</v>
      </c>
      <c r="G61" s="37" t="s">
        <v>39</v>
      </c>
      <c r="H61" s="37" t="s">
        <v>40</v>
      </c>
      <c r="I61" s="37" t="s">
        <v>41</v>
      </c>
      <c r="J61" s="37" t="s">
        <v>42</v>
      </c>
      <c r="K61" s="37" t="s">
        <v>43</v>
      </c>
      <c r="L61" s="38"/>
      <c r="M61" s="38"/>
      <c r="N61" s="38"/>
      <c r="O61" s="38"/>
      <c r="P61" s="38"/>
      <c r="Q61" s="28"/>
      <c r="R61" s="28"/>
      <c r="S61" s="28"/>
      <c r="T61" s="28"/>
      <c r="U61" s="28"/>
      <c r="V61" s="28"/>
    </row>
    <row r="62" spans="1:22" ht="51" customHeight="1" x14ac:dyDescent="0.25">
      <c r="A62" s="35" t="s">
        <v>44</v>
      </c>
      <c r="B62" s="35"/>
      <c r="C62" s="35"/>
      <c r="D62" s="35"/>
      <c r="E62" s="35"/>
      <c r="F62" s="39">
        <v>79370.38</v>
      </c>
      <c r="G62" s="40" t="s">
        <v>45</v>
      </c>
      <c r="H62" s="41">
        <v>201800010008207</v>
      </c>
      <c r="I62" s="42" t="s">
        <v>46</v>
      </c>
      <c r="J62" s="43">
        <v>44713</v>
      </c>
      <c r="K62" s="44" t="s">
        <v>47</v>
      </c>
      <c r="L62" s="45" t="e" cm="1">
        <f t="array" aca="1" ref="L62" ca="1">COMENTARIOCELULA(F62)</f>
        <v>#NAME?</v>
      </c>
      <c r="M62" s="46"/>
      <c r="N62" s="46"/>
      <c r="O62" s="46"/>
      <c r="P62" s="46"/>
      <c r="Q62" s="28"/>
      <c r="R62" s="28"/>
      <c r="S62" s="28"/>
      <c r="T62" s="28"/>
      <c r="U62" s="28"/>
      <c r="V62" s="28"/>
    </row>
    <row r="63" spans="1:22" ht="51" customHeight="1" x14ac:dyDescent="0.25">
      <c r="A63" s="35" t="s">
        <v>44</v>
      </c>
      <c r="B63" s="35"/>
      <c r="C63" s="35"/>
      <c r="D63" s="35"/>
      <c r="E63" s="35"/>
      <c r="F63" s="39">
        <v>81099.25</v>
      </c>
      <c r="G63" s="40" t="s">
        <v>45</v>
      </c>
      <c r="H63" s="41">
        <v>201800010008207</v>
      </c>
      <c r="I63" s="42" t="s">
        <v>48</v>
      </c>
      <c r="J63" s="43">
        <v>44743</v>
      </c>
      <c r="K63" s="44" t="s">
        <v>47</v>
      </c>
      <c r="L63" s="45" t="e" cm="1">
        <f t="array" aca="1" ref="L63" ca="1">COMENTARIOCELULA(F63)</f>
        <v>#NAME?</v>
      </c>
      <c r="M63" s="46"/>
      <c r="N63" s="46"/>
      <c r="O63" s="46"/>
      <c r="P63" s="46"/>
      <c r="Q63" s="28"/>
      <c r="R63" s="28"/>
      <c r="S63" s="28"/>
      <c r="T63" s="28"/>
      <c r="U63" s="28"/>
      <c r="V63" s="28"/>
    </row>
    <row r="64" spans="1:22" ht="51" customHeight="1" x14ac:dyDescent="0.25">
      <c r="A64" s="35" t="s">
        <v>44</v>
      </c>
      <c r="B64" s="35"/>
      <c r="C64" s="35"/>
      <c r="D64" s="35"/>
      <c r="E64" s="35"/>
      <c r="F64" s="47">
        <v>77754.460000000006</v>
      </c>
      <c r="G64" s="40" t="s">
        <v>45</v>
      </c>
      <c r="H64" s="41">
        <v>201800010008207</v>
      </c>
      <c r="I64" s="42" t="s">
        <v>49</v>
      </c>
      <c r="J64" s="43">
        <v>44774</v>
      </c>
      <c r="K64" s="44" t="s">
        <v>47</v>
      </c>
      <c r="L64" s="45" t="e" cm="1">
        <f t="array" aca="1" ref="L64" ca="1">COMENTARIOCELULA(F64)</f>
        <v>#NAME?</v>
      </c>
      <c r="M64" s="46"/>
      <c r="N64" s="46"/>
      <c r="O64" s="46"/>
      <c r="P64" s="46"/>
      <c r="Q64" s="28"/>
      <c r="R64" s="28"/>
      <c r="S64" s="28"/>
      <c r="T64" s="28"/>
      <c r="U64" s="28"/>
      <c r="V64" s="28"/>
    </row>
    <row r="65" spans="1:22" ht="51" customHeight="1" x14ac:dyDescent="0.25">
      <c r="A65" s="35" t="s">
        <v>44</v>
      </c>
      <c r="B65" s="35"/>
      <c r="C65" s="35"/>
      <c r="D65" s="35"/>
      <c r="E65" s="35"/>
      <c r="F65" s="47">
        <v>68801.789999999994</v>
      </c>
      <c r="G65" s="40" t="s">
        <v>45</v>
      </c>
      <c r="H65" s="41">
        <v>201800010008207</v>
      </c>
      <c r="I65" s="42" t="s">
        <v>50</v>
      </c>
      <c r="J65" s="43">
        <v>44805</v>
      </c>
      <c r="K65" s="44" t="s">
        <v>47</v>
      </c>
      <c r="L65" s="45" t="e" cm="1">
        <f t="array" aca="1" ref="L65" ca="1">COMENTARIOCELULA(F65)</f>
        <v>#NAME?</v>
      </c>
      <c r="M65" s="46"/>
      <c r="N65" s="46"/>
      <c r="O65" s="46"/>
      <c r="P65" s="46"/>
      <c r="Q65" s="28"/>
      <c r="R65" s="28"/>
      <c r="S65" s="28"/>
      <c r="T65" s="28"/>
      <c r="U65" s="28"/>
      <c r="V65" s="28"/>
    </row>
    <row r="66" spans="1:22" ht="51" customHeight="1" x14ac:dyDescent="0.25">
      <c r="A66" s="35" t="s">
        <v>44</v>
      </c>
      <c r="B66" s="35"/>
      <c r="C66" s="35"/>
      <c r="D66" s="35"/>
      <c r="E66" s="35"/>
      <c r="F66" s="47">
        <v>77899.23</v>
      </c>
      <c r="G66" s="40" t="s">
        <v>45</v>
      </c>
      <c r="H66" s="41">
        <v>201800010008207</v>
      </c>
      <c r="I66" s="42" t="s">
        <v>51</v>
      </c>
      <c r="J66" s="43">
        <v>44835</v>
      </c>
      <c r="K66" s="44" t="s">
        <v>47</v>
      </c>
      <c r="L66" s="45" t="s">
        <v>52</v>
      </c>
      <c r="M66" s="46"/>
      <c r="N66" s="46"/>
      <c r="O66" s="46"/>
      <c r="P66" s="46"/>
      <c r="Q66" s="28"/>
      <c r="R66" s="28"/>
      <c r="S66" s="28"/>
      <c r="T66" s="28"/>
      <c r="U66" s="28"/>
      <c r="V66" s="28"/>
    </row>
    <row r="67" spans="1:22" ht="51" customHeight="1" x14ac:dyDescent="0.25">
      <c r="A67" s="35" t="s">
        <v>53</v>
      </c>
      <c r="B67" s="35"/>
      <c r="C67" s="35"/>
      <c r="D67" s="35"/>
      <c r="E67" s="35"/>
      <c r="F67" s="47">
        <v>1478.2</v>
      </c>
      <c r="G67" s="40" t="s">
        <v>45</v>
      </c>
      <c r="H67" s="41">
        <v>201800010008207</v>
      </c>
      <c r="I67" s="42" t="s">
        <v>51</v>
      </c>
      <c r="J67" s="43">
        <v>44835</v>
      </c>
      <c r="K67" s="44" t="s">
        <v>47</v>
      </c>
      <c r="L67" s="45" t="s">
        <v>54</v>
      </c>
      <c r="M67" s="46"/>
      <c r="N67" s="46"/>
      <c r="O67" s="46"/>
      <c r="P67" s="46"/>
      <c r="Q67" s="28"/>
      <c r="R67" s="28"/>
      <c r="S67" s="28"/>
      <c r="T67" s="28"/>
      <c r="U67" s="28"/>
      <c r="V67" s="28"/>
    </row>
    <row r="68" spans="1:22" ht="51" customHeight="1" x14ac:dyDescent="0.25">
      <c r="A68" s="35" t="s">
        <v>44</v>
      </c>
      <c r="B68" s="35"/>
      <c r="C68" s="35"/>
      <c r="D68" s="35"/>
      <c r="E68" s="35"/>
      <c r="F68" s="48">
        <v>56629.95</v>
      </c>
      <c r="G68" s="40" t="s">
        <v>45</v>
      </c>
      <c r="H68" s="41">
        <v>201800010008207</v>
      </c>
      <c r="I68" s="49" t="s">
        <v>55</v>
      </c>
      <c r="J68" s="43">
        <v>44866</v>
      </c>
      <c r="K68" s="44" t="s">
        <v>47</v>
      </c>
      <c r="L68" s="45" t="s">
        <v>56</v>
      </c>
      <c r="M68" s="46"/>
      <c r="N68" s="46"/>
      <c r="O68" s="46"/>
      <c r="P68" s="46"/>
      <c r="Q68" s="28"/>
      <c r="R68" s="28"/>
      <c r="S68" s="28"/>
      <c r="T68" s="28"/>
      <c r="U68" s="28"/>
      <c r="V68" s="28"/>
    </row>
    <row r="69" spans="1:22" ht="51" customHeight="1" x14ac:dyDescent="0.25">
      <c r="A69" s="35" t="s">
        <v>44</v>
      </c>
      <c r="B69" s="35"/>
      <c r="C69" s="35"/>
      <c r="D69" s="35"/>
      <c r="E69" s="35"/>
      <c r="F69" s="48">
        <v>1231.83</v>
      </c>
      <c r="G69" s="40" t="s">
        <v>45</v>
      </c>
      <c r="H69" s="41">
        <v>201800010008207</v>
      </c>
      <c r="I69" s="49" t="s">
        <v>55</v>
      </c>
      <c r="J69" s="43">
        <v>44866</v>
      </c>
      <c r="K69" s="44" t="s">
        <v>47</v>
      </c>
      <c r="L69" s="45" t="s">
        <v>57</v>
      </c>
      <c r="M69" s="46"/>
      <c r="N69" s="46"/>
      <c r="O69" s="46"/>
      <c r="P69" s="46"/>
      <c r="Q69" s="28"/>
      <c r="R69" s="28"/>
      <c r="S69" s="28"/>
      <c r="T69" s="28"/>
      <c r="U69" s="28"/>
      <c r="V69" s="28"/>
    </row>
    <row r="70" spans="1:22" ht="51" customHeight="1" x14ac:dyDescent="0.25">
      <c r="A70" s="35" t="s">
        <v>44</v>
      </c>
      <c r="B70" s="35"/>
      <c r="C70" s="35"/>
      <c r="D70" s="35"/>
      <c r="E70" s="35"/>
      <c r="F70" s="48">
        <v>74588.88</v>
      </c>
      <c r="G70" s="40" t="s">
        <v>45</v>
      </c>
      <c r="H70" s="41">
        <v>201800010008207</v>
      </c>
      <c r="I70" s="49" t="s">
        <v>55</v>
      </c>
      <c r="J70" s="43">
        <v>44896</v>
      </c>
      <c r="K70" s="44" t="s">
        <v>47</v>
      </c>
      <c r="L70" s="45" t="s">
        <v>58</v>
      </c>
      <c r="M70" s="46"/>
      <c r="N70" s="46"/>
      <c r="O70" s="46"/>
      <c r="P70" s="46"/>
      <c r="Q70" s="28"/>
      <c r="R70" s="28"/>
      <c r="S70" s="28"/>
      <c r="T70" s="28"/>
      <c r="U70" s="28"/>
      <c r="V70" s="28"/>
    </row>
    <row r="71" spans="1:22" ht="51" customHeight="1" x14ac:dyDescent="0.25">
      <c r="A71" s="35" t="s">
        <v>44</v>
      </c>
      <c r="B71" s="35"/>
      <c r="C71" s="35"/>
      <c r="D71" s="35"/>
      <c r="E71" s="35"/>
      <c r="F71" s="48">
        <v>1231.83</v>
      </c>
      <c r="G71" s="40" t="s">
        <v>45</v>
      </c>
      <c r="H71" s="41">
        <v>201800010008207</v>
      </c>
      <c r="I71" s="49" t="s">
        <v>55</v>
      </c>
      <c r="J71" s="43">
        <v>44896</v>
      </c>
      <c r="K71" s="44" t="s">
        <v>47</v>
      </c>
      <c r="L71" s="45" t="s">
        <v>59</v>
      </c>
      <c r="M71" s="46"/>
      <c r="N71" s="46"/>
      <c r="O71" s="46"/>
      <c r="P71" s="46"/>
      <c r="Q71" s="28"/>
      <c r="R71" s="28"/>
      <c r="S71" s="28"/>
      <c r="T71" s="28"/>
      <c r="U71" s="28"/>
      <c r="V71" s="28"/>
    </row>
    <row r="72" spans="1:22" ht="51" customHeight="1" x14ac:dyDescent="0.25">
      <c r="A72" s="35" t="s">
        <v>60</v>
      </c>
      <c r="B72" s="35"/>
      <c r="C72" s="35"/>
      <c r="D72" s="35"/>
      <c r="E72" s="35"/>
      <c r="F72" s="50">
        <v>296841.33</v>
      </c>
      <c r="G72" s="40" t="s">
        <v>61</v>
      </c>
      <c r="H72" s="41">
        <v>201800010008207</v>
      </c>
      <c r="I72" s="42" t="s">
        <v>62</v>
      </c>
      <c r="J72" s="43">
        <v>44562</v>
      </c>
      <c r="K72" s="44" t="s">
        <v>47</v>
      </c>
      <c r="L72" s="45" t="e" cm="1">
        <f t="array" aca="1" ref="L72" ca="1">COMENTARIOCELULA(F72)</f>
        <v>#NAME?</v>
      </c>
      <c r="M72" s="46"/>
      <c r="N72" s="46"/>
      <c r="O72" s="46"/>
      <c r="P72" s="46"/>
      <c r="Q72" s="28"/>
      <c r="R72" s="28"/>
      <c r="S72" s="28"/>
      <c r="T72" s="28"/>
      <c r="U72" s="28"/>
      <c r="V72" s="28"/>
    </row>
    <row r="73" spans="1:22" ht="51" customHeight="1" x14ac:dyDescent="0.25">
      <c r="A73" s="35" t="s">
        <v>60</v>
      </c>
      <c r="B73" s="35"/>
      <c r="C73" s="35"/>
      <c r="D73" s="35"/>
      <c r="E73" s="35"/>
      <c r="F73" s="50">
        <v>318142.34000000003</v>
      </c>
      <c r="G73" s="40" t="s">
        <v>61</v>
      </c>
      <c r="H73" s="41">
        <v>201800010008207</v>
      </c>
      <c r="I73" s="42" t="s">
        <v>63</v>
      </c>
      <c r="J73" s="43">
        <v>44593</v>
      </c>
      <c r="K73" s="44" t="s">
        <v>47</v>
      </c>
      <c r="L73" s="45" t="e" cm="1">
        <f t="array" aca="1" ref="L73" ca="1">COMENTARIOCELULA(F73)</f>
        <v>#NAME?</v>
      </c>
      <c r="M73" s="46"/>
      <c r="N73" s="46"/>
      <c r="O73" s="46"/>
      <c r="P73" s="46"/>
      <c r="Q73" s="28"/>
      <c r="R73" s="28"/>
      <c r="S73" s="28"/>
      <c r="T73" s="28"/>
      <c r="U73" s="28"/>
      <c r="V73" s="28"/>
    </row>
    <row r="74" spans="1:22" ht="51" customHeight="1" x14ac:dyDescent="0.25">
      <c r="A74" s="35" t="s">
        <v>60</v>
      </c>
      <c r="B74" s="35"/>
      <c r="C74" s="35"/>
      <c r="D74" s="35"/>
      <c r="E74" s="35"/>
      <c r="F74" s="50">
        <v>318060.51</v>
      </c>
      <c r="G74" s="40" t="s">
        <v>61</v>
      </c>
      <c r="H74" s="41">
        <v>201800010008207</v>
      </c>
      <c r="I74" s="51" t="s">
        <v>64</v>
      </c>
      <c r="J74" s="43">
        <v>44621</v>
      </c>
      <c r="K74" s="44" t="s">
        <v>47</v>
      </c>
      <c r="L74" s="45" t="e" cm="1">
        <f t="array" aca="1" ref="L74" ca="1">COMENTARIOCELULA(F74)</f>
        <v>#NAME?</v>
      </c>
      <c r="M74" s="46"/>
      <c r="N74" s="46"/>
      <c r="O74" s="46"/>
      <c r="P74" s="46"/>
      <c r="Q74" s="28"/>
      <c r="R74" s="28"/>
      <c r="S74" s="28"/>
      <c r="T74" s="28"/>
      <c r="U74" s="28"/>
      <c r="V74" s="28"/>
    </row>
    <row r="75" spans="1:22" ht="51" customHeight="1" x14ac:dyDescent="0.25">
      <c r="A75" s="35" t="s">
        <v>60</v>
      </c>
      <c r="B75" s="35"/>
      <c r="C75" s="35"/>
      <c r="D75" s="35"/>
      <c r="E75" s="35"/>
      <c r="F75" s="50">
        <v>340759.09</v>
      </c>
      <c r="G75" s="40" t="s">
        <v>61</v>
      </c>
      <c r="H75" s="41">
        <v>201800010008207</v>
      </c>
      <c r="I75" s="51" t="s">
        <v>65</v>
      </c>
      <c r="J75" s="43">
        <v>44652</v>
      </c>
      <c r="K75" s="44" t="s">
        <v>47</v>
      </c>
      <c r="L75" s="45" t="e" cm="1">
        <f t="array" aca="1" ref="L75" ca="1">COMENTARIOCELULA(F75)</f>
        <v>#NAME?</v>
      </c>
      <c r="M75" s="46"/>
      <c r="N75" s="46"/>
      <c r="O75" s="46"/>
      <c r="P75" s="46"/>
      <c r="Q75" s="28"/>
      <c r="R75" s="28"/>
      <c r="S75" s="28"/>
      <c r="T75" s="28"/>
      <c r="U75" s="28"/>
      <c r="V75" s="28"/>
    </row>
    <row r="76" spans="1:22" ht="51" customHeight="1" x14ac:dyDescent="0.25">
      <c r="A76" s="35" t="s">
        <v>60</v>
      </c>
      <c r="B76" s="35"/>
      <c r="C76" s="35"/>
      <c r="D76" s="35"/>
      <c r="E76" s="35"/>
      <c r="F76" s="50">
        <v>210485.77</v>
      </c>
      <c r="G76" s="40" t="s">
        <v>61</v>
      </c>
      <c r="H76" s="41">
        <v>201800010008207</v>
      </c>
      <c r="I76" s="42" t="s">
        <v>46</v>
      </c>
      <c r="J76" s="43">
        <v>44713</v>
      </c>
      <c r="K76" s="44" t="s">
        <v>47</v>
      </c>
      <c r="L76" s="45" t="e" cm="1">
        <f t="array" aca="1" ref="L76" ca="1">COMENTARIOCELULA(F76)</f>
        <v>#NAME?</v>
      </c>
      <c r="M76" s="46"/>
      <c r="N76" s="46"/>
      <c r="O76" s="46"/>
      <c r="P76" s="46"/>
      <c r="Q76" s="28"/>
      <c r="R76" s="28"/>
      <c r="S76" s="28"/>
      <c r="T76" s="28"/>
      <c r="U76" s="28"/>
      <c r="V76" s="28"/>
    </row>
    <row r="77" spans="1:22" ht="51" customHeight="1" x14ac:dyDescent="0.25">
      <c r="A77" s="35" t="s">
        <v>60</v>
      </c>
      <c r="B77" s="35"/>
      <c r="C77" s="35"/>
      <c r="D77" s="35"/>
      <c r="E77" s="35"/>
      <c r="F77" s="50">
        <v>236058.59</v>
      </c>
      <c r="G77" s="40" t="s">
        <v>61</v>
      </c>
      <c r="H77" s="41">
        <v>201800010008207</v>
      </c>
      <c r="I77" s="42" t="s">
        <v>48</v>
      </c>
      <c r="J77" s="52">
        <v>44743</v>
      </c>
      <c r="K77" s="44" t="s">
        <v>47</v>
      </c>
      <c r="L77" s="45" t="e" cm="1">
        <f t="array" aca="1" ref="L77" ca="1">COMENTARIOCELULA(F77)</f>
        <v>#NAME?</v>
      </c>
      <c r="M77" s="46"/>
      <c r="N77" s="46"/>
      <c r="O77" s="46"/>
      <c r="P77" s="46"/>
      <c r="Q77" s="28"/>
      <c r="R77" s="28"/>
      <c r="S77" s="28"/>
      <c r="T77" s="28"/>
      <c r="U77" s="28"/>
      <c r="V77" s="28"/>
    </row>
    <row r="78" spans="1:22" ht="51" customHeight="1" x14ac:dyDescent="0.25">
      <c r="A78" s="35" t="s">
        <v>60</v>
      </c>
      <c r="B78" s="35"/>
      <c r="C78" s="35"/>
      <c r="D78" s="35"/>
      <c r="E78" s="35"/>
      <c r="F78" s="50">
        <v>255958.27</v>
      </c>
      <c r="G78" s="40" t="s">
        <v>61</v>
      </c>
      <c r="H78" s="41">
        <v>201800010008207</v>
      </c>
      <c r="I78" s="42" t="s">
        <v>49</v>
      </c>
      <c r="J78" s="52">
        <v>44774</v>
      </c>
      <c r="K78" s="44" t="s">
        <v>47</v>
      </c>
      <c r="L78" s="45" t="e" cm="1">
        <f t="array" aca="1" ref="L78" ca="1">COMENTARIOCELULA(F78)</f>
        <v>#NAME?</v>
      </c>
      <c r="M78" s="46"/>
      <c r="N78" s="46"/>
      <c r="O78" s="46"/>
      <c r="P78" s="46"/>
      <c r="Q78" s="28"/>
      <c r="R78" s="28"/>
      <c r="S78" s="28"/>
      <c r="T78" s="28"/>
      <c r="U78" s="28"/>
      <c r="V78" s="28"/>
    </row>
    <row r="79" spans="1:22" ht="15" customHeight="1" x14ac:dyDescent="0.25">
      <c r="A79" s="35" t="s">
        <v>60</v>
      </c>
      <c r="B79" s="35"/>
      <c r="C79" s="35"/>
      <c r="D79" s="35"/>
      <c r="E79" s="35"/>
      <c r="F79" s="50">
        <v>273184.07</v>
      </c>
      <c r="G79" s="40" t="s">
        <v>61</v>
      </c>
      <c r="H79" s="41">
        <v>201800010008207</v>
      </c>
      <c r="I79" s="42" t="s">
        <v>50</v>
      </c>
      <c r="J79" s="52">
        <v>44805</v>
      </c>
      <c r="K79" s="44" t="s">
        <v>47</v>
      </c>
      <c r="L79" s="45" t="e" cm="1">
        <f t="array" aca="1" ref="L79" ca="1">COMENTARIOCELULA(F79)</f>
        <v>#NAME?</v>
      </c>
      <c r="M79" s="46"/>
      <c r="N79" s="46"/>
      <c r="O79" s="46"/>
      <c r="P79" s="46"/>
      <c r="Q79" s="28"/>
      <c r="R79" s="28"/>
      <c r="S79" s="28"/>
      <c r="T79" s="28"/>
      <c r="U79" s="28"/>
      <c r="V79" s="28"/>
    </row>
    <row r="80" spans="1:22" ht="51" customHeight="1" x14ac:dyDescent="0.25">
      <c r="A80" s="35" t="s">
        <v>60</v>
      </c>
      <c r="B80" s="35"/>
      <c r="C80" s="35"/>
      <c r="D80" s="35"/>
      <c r="E80" s="35"/>
      <c r="F80" s="50">
        <v>272219.02</v>
      </c>
      <c r="G80" s="40" t="s">
        <v>61</v>
      </c>
      <c r="H80" s="41">
        <v>201800010008207</v>
      </c>
      <c r="I80" s="42" t="s">
        <v>51</v>
      </c>
      <c r="J80" s="53">
        <v>44835</v>
      </c>
      <c r="K80" s="44" t="s">
        <v>47</v>
      </c>
      <c r="L80" s="45" t="e" cm="1">
        <f t="array" aca="1" ref="L80" ca="1">COMENTARIOCELULA(F80)</f>
        <v>#NAME?</v>
      </c>
      <c r="M80" s="46"/>
      <c r="N80" s="46"/>
      <c r="O80" s="46"/>
      <c r="P80" s="46"/>
      <c r="Q80" s="28"/>
      <c r="R80" s="28"/>
      <c r="S80" s="28"/>
      <c r="T80" s="28"/>
      <c r="U80" s="28"/>
      <c r="V80" s="28"/>
    </row>
    <row r="81" spans="1:22" ht="51" customHeight="1" x14ac:dyDescent="0.25">
      <c r="A81" s="35" t="s">
        <v>60</v>
      </c>
      <c r="B81" s="35"/>
      <c r="C81" s="35"/>
      <c r="D81" s="35"/>
      <c r="E81" s="35"/>
      <c r="F81" s="54">
        <v>306697.11</v>
      </c>
      <c r="G81" s="40" t="s">
        <v>61</v>
      </c>
      <c r="H81" s="41">
        <v>201800010008207</v>
      </c>
      <c r="I81" s="49" t="s">
        <v>55</v>
      </c>
      <c r="J81" s="53">
        <v>44866</v>
      </c>
      <c r="K81" s="44" t="s">
        <v>47</v>
      </c>
      <c r="L81" s="45" t="s">
        <v>66</v>
      </c>
      <c r="M81" s="46"/>
      <c r="N81" s="46"/>
      <c r="O81" s="46"/>
      <c r="P81" s="46"/>
      <c r="Q81" s="28"/>
      <c r="R81" s="28"/>
      <c r="S81" s="28"/>
      <c r="T81" s="28"/>
      <c r="U81" s="28"/>
      <c r="V81" s="28"/>
    </row>
    <row r="82" spans="1:22" ht="51" customHeight="1" x14ac:dyDescent="0.25">
      <c r="A82" s="35" t="s">
        <v>60</v>
      </c>
      <c r="B82" s="35"/>
      <c r="C82" s="35"/>
      <c r="D82" s="35"/>
      <c r="E82" s="35"/>
      <c r="F82" s="54">
        <v>261853.65</v>
      </c>
      <c r="G82" s="40" t="s">
        <v>61</v>
      </c>
      <c r="H82" s="41">
        <v>201800010008207</v>
      </c>
      <c r="I82" s="49" t="s">
        <v>55</v>
      </c>
      <c r="J82" s="53">
        <v>44896</v>
      </c>
      <c r="K82" s="44" t="s">
        <v>47</v>
      </c>
      <c r="L82" s="45" t="s">
        <v>67</v>
      </c>
      <c r="M82" s="46"/>
      <c r="N82" s="46"/>
      <c r="O82" s="46"/>
      <c r="P82" s="46"/>
      <c r="Q82" s="28"/>
      <c r="R82" s="28"/>
      <c r="S82" s="28"/>
      <c r="T82" s="28"/>
      <c r="U82" s="28"/>
      <c r="V82" s="28"/>
    </row>
    <row r="83" spans="1:22" ht="51" customHeight="1" x14ac:dyDescent="0.25">
      <c r="A83" s="35" t="s">
        <v>60</v>
      </c>
      <c r="B83" s="35"/>
      <c r="C83" s="35"/>
      <c r="D83" s="35"/>
      <c r="E83" s="35"/>
      <c r="F83" s="54">
        <v>15211.64</v>
      </c>
      <c r="G83" s="40" t="s">
        <v>61</v>
      </c>
      <c r="H83" s="41">
        <v>201800010008207</v>
      </c>
      <c r="I83" s="49" t="s">
        <v>55</v>
      </c>
      <c r="J83" s="53">
        <v>44896</v>
      </c>
      <c r="K83" s="44" t="s">
        <v>47</v>
      </c>
      <c r="L83" s="45" t="s">
        <v>68</v>
      </c>
      <c r="M83" s="46"/>
      <c r="N83" s="46"/>
      <c r="O83" s="46"/>
      <c r="P83" s="46"/>
      <c r="Q83" s="28"/>
      <c r="R83" s="28"/>
      <c r="S83" s="28"/>
      <c r="T83" s="28"/>
      <c r="U83" s="28"/>
      <c r="V83" s="28"/>
    </row>
    <row r="84" spans="1:22" ht="35.25" customHeight="1" x14ac:dyDescent="0.25">
      <c r="A84" s="35" t="s">
        <v>69</v>
      </c>
      <c r="B84" s="35"/>
      <c r="C84" s="35"/>
      <c r="D84" s="35"/>
      <c r="E84" s="35"/>
      <c r="F84" s="50">
        <v>3500000</v>
      </c>
      <c r="G84" s="40"/>
      <c r="H84" s="41"/>
      <c r="I84" s="42" t="s">
        <v>70</v>
      </c>
      <c r="J84" s="55"/>
      <c r="K84" s="56"/>
      <c r="L84" s="45" t="e" cm="1">
        <f t="array" aca="1" ref="L84" ca="1">COMENTARIOCELULA(F84)</f>
        <v>#NAME?</v>
      </c>
      <c r="M84" s="46"/>
      <c r="N84" s="46"/>
      <c r="O84" s="46"/>
      <c r="P84" s="46"/>
      <c r="Q84" s="28"/>
      <c r="R84" s="28"/>
      <c r="S84" s="28"/>
      <c r="T84" s="28"/>
      <c r="U84" s="28"/>
      <c r="V84" s="28"/>
    </row>
    <row r="85" spans="1:22" ht="15" customHeight="1" x14ac:dyDescent="0.25">
      <c r="A85" s="35" t="s">
        <v>69</v>
      </c>
      <c r="B85" s="35"/>
      <c r="C85" s="35"/>
      <c r="D85" s="35"/>
      <c r="E85" s="35"/>
      <c r="F85" s="50">
        <v>3500000</v>
      </c>
      <c r="G85" s="40"/>
      <c r="H85" s="41"/>
      <c r="I85" s="42" t="s">
        <v>62</v>
      </c>
      <c r="J85" s="55"/>
      <c r="K85" s="56"/>
      <c r="L85" s="45" t="e" cm="1">
        <f t="array" aca="1" ref="L85" ca="1">COMENTARIOCELULA(F85)</f>
        <v>#NAME?</v>
      </c>
      <c r="M85" s="46"/>
      <c r="N85" s="46"/>
      <c r="O85" s="46"/>
      <c r="P85" s="46"/>
      <c r="Q85" s="28"/>
      <c r="R85" s="28"/>
      <c r="S85" s="28"/>
      <c r="T85" s="28"/>
      <c r="U85" s="28"/>
      <c r="V85" s="28"/>
    </row>
    <row r="86" spans="1:22" ht="15" customHeight="1" x14ac:dyDescent="0.25">
      <c r="A86" s="35" t="s">
        <v>69</v>
      </c>
      <c r="B86" s="35"/>
      <c r="C86" s="35"/>
      <c r="D86" s="35"/>
      <c r="E86" s="35"/>
      <c r="F86" s="54">
        <f>3500000+14309.49</f>
        <v>3514309.49</v>
      </c>
      <c r="G86" s="57"/>
      <c r="H86" s="57"/>
      <c r="I86" s="42" t="s">
        <v>63</v>
      </c>
      <c r="J86" s="52"/>
      <c r="K86" s="57"/>
      <c r="L86" s="45" t="e" cm="1">
        <f t="array" aca="1" ref="L86" ca="1">COMENTARIOCELULA(F86)</f>
        <v>#NAME?</v>
      </c>
      <c r="M86" s="46"/>
      <c r="N86" s="46"/>
      <c r="O86" s="46"/>
      <c r="P86" s="46"/>
      <c r="Q86" s="28"/>
      <c r="R86" s="28"/>
      <c r="S86" s="28"/>
      <c r="T86" s="28"/>
      <c r="U86" s="28"/>
      <c r="V86" s="28"/>
    </row>
    <row r="87" spans="1:22" ht="84.75" customHeight="1" x14ac:dyDescent="0.25">
      <c r="A87" s="35" t="s">
        <v>71</v>
      </c>
      <c r="B87" s="35"/>
      <c r="C87" s="35"/>
      <c r="D87" s="35"/>
      <c r="E87" s="35"/>
      <c r="F87" s="50">
        <f>-3500000</f>
        <v>-3500000</v>
      </c>
      <c r="G87" s="57"/>
      <c r="H87" s="57"/>
      <c r="I87" s="42" t="s">
        <v>62</v>
      </c>
      <c r="J87" s="52">
        <v>44562</v>
      </c>
      <c r="K87" s="57"/>
      <c r="L87" s="58" t="s">
        <v>72</v>
      </c>
      <c r="M87" s="59"/>
      <c r="N87" s="59"/>
      <c r="O87" s="59"/>
      <c r="P87" s="59"/>
      <c r="Q87" s="28"/>
      <c r="R87" s="28"/>
      <c r="S87" s="28"/>
      <c r="T87" s="28"/>
      <c r="U87" s="28"/>
      <c r="V87" s="28"/>
    </row>
    <row r="88" spans="1:22" ht="58.5" customHeight="1" x14ac:dyDescent="0.25">
      <c r="A88" s="35" t="s">
        <v>71</v>
      </c>
      <c r="B88" s="35"/>
      <c r="C88" s="35"/>
      <c r="D88" s="35"/>
      <c r="E88" s="35"/>
      <c r="F88" s="54">
        <v>-3500000</v>
      </c>
      <c r="G88" s="57"/>
      <c r="H88" s="57"/>
      <c r="I88" s="42" t="s">
        <v>63</v>
      </c>
      <c r="J88" s="52">
        <v>44593</v>
      </c>
      <c r="K88" s="57"/>
      <c r="L88" s="58" t="s">
        <v>73</v>
      </c>
      <c r="M88" s="59"/>
      <c r="N88" s="59"/>
      <c r="O88" s="59"/>
      <c r="P88" s="59"/>
      <c r="Q88" s="28"/>
      <c r="R88" s="28"/>
      <c r="S88" s="28"/>
      <c r="T88" s="28"/>
      <c r="U88" s="28"/>
      <c r="V88" s="28"/>
    </row>
    <row r="89" spans="1:22" ht="58.5" customHeight="1" x14ac:dyDescent="0.25">
      <c r="A89" s="35" t="s">
        <v>74</v>
      </c>
      <c r="B89" s="35"/>
      <c r="C89" s="35"/>
      <c r="D89" s="35"/>
      <c r="E89" s="35"/>
      <c r="F89" s="50">
        <v>1206715.32</v>
      </c>
      <c r="G89" s="57"/>
      <c r="H89" s="41">
        <v>202200010066719</v>
      </c>
      <c r="I89" s="42" t="s">
        <v>46</v>
      </c>
      <c r="J89" s="52" t="s">
        <v>75</v>
      </c>
      <c r="K89" s="60" t="s">
        <v>76</v>
      </c>
      <c r="L89" s="58" t="s">
        <v>77</v>
      </c>
      <c r="M89" s="59"/>
      <c r="N89" s="59"/>
      <c r="O89" s="59"/>
      <c r="P89" s="59"/>
      <c r="Q89" s="28"/>
      <c r="R89" s="28"/>
      <c r="S89" s="28"/>
      <c r="T89" s="28"/>
      <c r="U89" s="28"/>
      <c r="V89" s="28"/>
    </row>
    <row r="90" spans="1:22" ht="33.75" customHeight="1" x14ac:dyDescent="0.25">
      <c r="A90" s="35" t="s">
        <v>74</v>
      </c>
      <c r="B90" s="35"/>
      <c r="C90" s="35"/>
      <c r="D90" s="35"/>
      <c r="E90" s="35"/>
      <c r="F90" s="61">
        <v>10295598.5</v>
      </c>
      <c r="G90" s="57"/>
      <c r="H90" s="41">
        <v>202200010066719</v>
      </c>
      <c r="I90" s="42" t="s">
        <v>50</v>
      </c>
      <c r="J90" s="52" t="s">
        <v>75</v>
      </c>
      <c r="K90" s="60" t="s">
        <v>76</v>
      </c>
      <c r="L90" s="45" t="e" cm="1">
        <f t="array" aca="1" ref="L90" ca="1">COMENTARIOCELULA(F90)</f>
        <v>#NAME?</v>
      </c>
      <c r="M90" s="46"/>
      <c r="N90" s="46"/>
      <c r="O90" s="46"/>
      <c r="P90" s="46"/>
      <c r="Q90" s="28"/>
      <c r="R90" s="28"/>
      <c r="S90" s="28"/>
      <c r="T90" s="28"/>
      <c r="U90" s="28"/>
      <c r="V90" s="28"/>
    </row>
    <row r="91" spans="1:22" ht="32.25" customHeight="1" x14ac:dyDescent="0.25">
      <c r="A91" s="35" t="s">
        <v>74</v>
      </c>
      <c r="B91" s="35"/>
      <c r="C91" s="35"/>
      <c r="D91" s="35"/>
      <c r="E91" s="35"/>
      <c r="F91" s="50">
        <v>16406216.75</v>
      </c>
      <c r="G91" s="57"/>
      <c r="H91" s="41">
        <v>202200010066719</v>
      </c>
      <c r="I91" s="42" t="s">
        <v>51</v>
      </c>
      <c r="J91" s="52" t="s">
        <v>75</v>
      </c>
      <c r="K91" s="60" t="s">
        <v>76</v>
      </c>
      <c r="L91" s="45" t="e" cm="1">
        <f t="array" aca="1" ref="L91" ca="1">COMENTARIOCELULA(F91)</f>
        <v>#NAME?</v>
      </c>
      <c r="M91" s="46"/>
      <c r="N91" s="46"/>
      <c r="O91" s="46"/>
      <c r="P91" s="46"/>
      <c r="Q91" s="28"/>
      <c r="R91" s="28"/>
      <c r="S91" s="28"/>
      <c r="T91" s="28"/>
      <c r="U91" s="28"/>
      <c r="V91" s="28"/>
    </row>
    <row r="92" spans="1:22" ht="33.75" customHeight="1" x14ac:dyDescent="0.25">
      <c r="A92" s="35" t="s">
        <v>74</v>
      </c>
      <c r="B92" s="35"/>
      <c r="C92" s="35"/>
      <c r="D92" s="35"/>
      <c r="E92" s="35"/>
      <c r="F92" s="62">
        <v>16040368.279999999</v>
      </c>
      <c r="G92" s="57"/>
      <c r="H92" s="41">
        <v>202200010066719</v>
      </c>
      <c r="I92" s="49" t="s">
        <v>55</v>
      </c>
      <c r="J92" s="52" t="s">
        <v>75</v>
      </c>
      <c r="K92" s="60" t="s">
        <v>76</v>
      </c>
      <c r="L92" s="45" t="e" cm="1">
        <f t="array" aca="1" ref="L92" ca="1">COMENTARIOCELULA(F92)</f>
        <v>#NAME?</v>
      </c>
      <c r="M92" s="46"/>
      <c r="N92" s="46"/>
      <c r="O92" s="46"/>
      <c r="P92" s="46"/>
      <c r="Q92" s="28"/>
      <c r="R92" s="28"/>
      <c r="S92" s="28"/>
      <c r="T92" s="28"/>
      <c r="U92" s="28"/>
      <c r="V92" s="28"/>
    </row>
    <row r="93" spans="1:22" ht="15" customHeight="1" x14ac:dyDescent="0.25">
      <c r="A93" s="63" t="s">
        <v>78</v>
      </c>
      <c r="B93" s="63"/>
      <c r="C93" s="63"/>
      <c r="D93" s="63"/>
      <c r="E93" s="63"/>
      <c r="F93" s="64">
        <f>SUM(F62:F92)</f>
        <v>51088765.530000001</v>
      </c>
      <c r="G93" s="65"/>
      <c r="H93" s="65"/>
      <c r="I93" s="66"/>
      <c r="J93" s="66"/>
      <c r="K93" s="65"/>
      <c r="L93" s="28"/>
      <c r="M93" s="28"/>
      <c r="N93" s="28"/>
      <c r="O93" s="28"/>
      <c r="P93" s="67"/>
      <c r="Q93" s="28"/>
      <c r="R93" s="28"/>
      <c r="S93" s="28"/>
      <c r="T93" s="28"/>
      <c r="U93" s="28"/>
      <c r="V93" s="28"/>
    </row>
    <row r="94" spans="1:22" ht="15" customHeight="1" x14ac:dyDescent="0.25">
      <c r="A94" s="68" t="s">
        <v>79</v>
      </c>
      <c r="B94" s="68"/>
      <c r="C94" s="68"/>
      <c r="D94" s="68"/>
      <c r="E94" s="68"/>
      <c r="F94" s="68"/>
      <c r="G94" s="68"/>
      <c r="H94" s="68"/>
      <c r="I94" s="69"/>
      <c r="J94" s="69"/>
      <c r="K94" s="67"/>
      <c r="L94" s="28"/>
      <c r="M94" s="28"/>
      <c r="N94" s="28"/>
      <c r="O94" s="28"/>
      <c r="P94" s="67"/>
      <c r="Q94" s="28"/>
      <c r="R94" s="28"/>
      <c r="S94" s="28"/>
      <c r="T94" s="28"/>
      <c r="U94" s="28"/>
      <c r="V94" s="28"/>
    </row>
    <row r="95" spans="1:22" ht="15.75" thickBot="1" x14ac:dyDescent="0.3">
      <c r="A95" s="70"/>
      <c r="B95" s="70"/>
      <c r="C95" s="70"/>
      <c r="D95" s="70"/>
      <c r="E95" s="70"/>
      <c r="F95" s="70"/>
      <c r="G95" s="70"/>
      <c r="H95" s="70"/>
      <c r="I95" s="70"/>
      <c r="J95" s="70"/>
      <c r="K95" s="70"/>
      <c r="L95" s="70"/>
      <c r="M95" s="70"/>
      <c r="N95" s="70"/>
      <c r="O95" s="70"/>
      <c r="P95" s="28"/>
      <c r="Q95" s="28"/>
      <c r="R95" s="28"/>
      <c r="S95" s="28"/>
      <c r="T95" s="28"/>
      <c r="U95" s="28"/>
      <c r="V95" s="28"/>
    </row>
    <row r="96" spans="1:22" ht="15.75" customHeight="1" thickBot="1" x14ac:dyDescent="0.3">
      <c r="A96" s="71" t="s">
        <v>80</v>
      </c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67"/>
      <c r="M96" s="67"/>
      <c r="N96" s="67"/>
      <c r="O96" s="67"/>
      <c r="P96" s="28"/>
      <c r="Q96" s="28"/>
      <c r="R96" s="28"/>
      <c r="S96" s="28"/>
      <c r="T96" s="28"/>
      <c r="U96" s="28"/>
      <c r="V96" s="28"/>
    </row>
    <row r="97" spans="1:22" ht="188.25" customHeight="1" thickBot="1" x14ac:dyDescent="0.3">
      <c r="A97" s="72"/>
      <c r="B97" s="72"/>
      <c r="C97" s="72"/>
      <c r="D97" s="72"/>
      <c r="E97" s="72"/>
      <c r="F97" s="72"/>
      <c r="G97" s="72"/>
      <c r="H97" s="72"/>
      <c r="I97" s="72"/>
      <c r="J97" s="72"/>
      <c r="K97" s="72"/>
      <c r="L97" s="67"/>
      <c r="M97" s="67"/>
      <c r="N97" s="67"/>
      <c r="O97" s="67"/>
      <c r="P97" s="28"/>
      <c r="Q97" s="28"/>
      <c r="R97" s="28"/>
      <c r="S97" s="28"/>
      <c r="T97" s="28"/>
      <c r="U97" s="28"/>
      <c r="V97" s="28"/>
    </row>
    <row r="98" spans="1:22" ht="15" customHeight="1" x14ac:dyDescent="0.25">
      <c r="A98" s="68" t="s">
        <v>81</v>
      </c>
      <c r="B98" s="68"/>
      <c r="C98" s="68"/>
      <c r="D98" s="68"/>
      <c r="E98" s="68"/>
      <c r="F98" s="68"/>
      <c r="G98" s="68"/>
      <c r="H98" s="68"/>
      <c r="I98" s="29"/>
      <c r="J98" s="29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</row>
    <row r="99" spans="1:22" ht="38.25" customHeight="1" x14ac:dyDescent="0.25">
      <c r="A99" s="73"/>
      <c r="B99" s="73"/>
      <c r="C99" s="73"/>
      <c r="D99" s="28"/>
      <c r="E99" s="28"/>
      <c r="F99" s="28"/>
      <c r="G99" s="28"/>
      <c r="H99" s="28"/>
      <c r="I99" s="29"/>
      <c r="J99" s="29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</row>
    <row r="100" spans="1:22" x14ac:dyDescent="0.25">
      <c r="A100" s="28"/>
      <c r="B100" s="28"/>
      <c r="C100" s="29"/>
      <c r="D100" s="28"/>
      <c r="E100" s="28"/>
      <c r="F100" s="28"/>
      <c r="G100" s="28"/>
      <c r="H100" s="28"/>
      <c r="I100" s="29"/>
      <c r="J100" s="29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</row>
    <row r="101" spans="1:22" ht="15" customHeight="1" x14ac:dyDescent="0.25">
      <c r="A101" s="28"/>
      <c r="B101" s="28"/>
      <c r="C101" s="29"/>
      <c r="D101" s="74" t="s">
        <v>82</v>
      </c>
      <c r="E101" s="74"/>
      <c r="F101" s="74"/>
      <c r="I101" s="74" t="s">
        <v>83</v>
      </c>
      <c r="J101" s="74"/>
      <c r="K101" s="74"/>
      <c r="L101" s="74"/>
      <c r="M101" s="28"/>
      <c r="N101" s="28"/>
      <c r="O101" s="28"/>
      <c r="P101" s="28"/>
      <c r="Q101" s="28"/>
      <c r="R101" s="28"/>
      <c r="S101" s="28"/>
      <c r="T101" s="28"/>
      <c r="U101" s="28"/>
      <c r="V101" s="28"/>
    </row>
    <row r="102" spans="1:22" ht="36.75" customHeight="1" x14ac:dyDescent="0.25">
      <c r="A102" s="75"/>
      <c r="B102" s="75"/>
      <c r="C102" s="29"/>
      <c r="D102" s="74" t="s">
        <v>84</v>
      </c>
      <c r="E102" s="74"/>
      <c r="F102" s="74"/>
      <c r="I102" s="74" t="s">
        <v>85</v>
      </c>
      <c r="J102" s="74"/>
      <c r="K102" s="74"/>
      <c r="L102" s="74"/>
      <c r="M102" s="28"/>
      <c r="N102" s="28"/>
      <c r="O102" s="28"/>
      <c r="P102" s="28"/>
      <c r="Q102" s="28"/>
      <c r="R102" s="28"/>
      <c r="S102" s="28"/>
      <c r="T102" s="28"/>
      <c r="U102" s="28"/>
      <c r="V102" s="28"/>
    </row>
    <row r="103" spans="1:22" x14ac:dyDescent="0.25">
      <c r="A103" s="28"/>
      <c r="B103" s="28"/>
      <c r="C103" s="29"/>
      <c r="D103" s="28"/>
      <c r="E103" s="28"/>
      <c r="F103" s="28"/>
      <c r="G103" s="28"/>
      <c r="H103" s="28"/>
      <c r="I103" s="29"/>
      <c r="J103" s="29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</row>
    <row r="104" spans="1:22" x14ac:dyDescent="0.25">
      <c r="A104" s="28"/>
      <c r="B104" s="28"/>
      <c r="C104" s="29"/>
      <c r="D104" s="28"/>
      <c r="E104" s="28"/>
      <c r="F104" s="28"/>
      <c r="G104" s="28"/>
      <c r="H104" s="28"/>
      <c r="I104" s="29"/>
      <c r="J104" s="29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</row>
    <row r="105" spans="1:22" x14ac:dyDescent="0.25">
      <c r="A105" s="28"/>
      <c r="B105" s="28"/>
      <c r="C105" s="29"/>
      <c r="D105" s="28"/>
      <c r="E105" s="28"/>
      <c r="F105" s="28"/>
      <c r="G105" s="28"/>
      <c r="H105" s="28"/>
      <c r="I105" s="29"/>
      <c r="J105" s="29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</row>
    <row r="106" spans="1:22" x14ac:dyDescent="0.25">
      <c r="A106" s="28"/>
      <c r="B106" s="28"/>
      <c r="C106" s="29"/>
      <c r="D106" s="28"/>
      <c r="E106" s="28"/>
      <c r="F106" s="28"/>
      <c r="G106" s="28"/>
      <c r="H106" s="28"/>
      <c r="I106" s="29"/>
      <c r="J106" s="29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</row>
    <row r="107" spans="1:22" x14ac:dyDescent="0.25">
      <c r="A107" s="28"/>
      <c r="B107" s="28"/>
      <c r="C107" s="29"/>
      <c r="D107" s="28"/>
      <c r="E107" s="28"/>
      <c r="F107" s="28"/>
      <c r="G107" s="28"/>
      <c r="H107" s="28"/>
      <c r="I107" s="29"/>
      <c r="J107" s="29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</row>
    <row r="108" spans="1:22" x14ac:dyDescent="0.25">
      <c r="A108" s="28"/>
      <c r="B108" s="28"/>
      <c r="C108" s="29"/>
      <c r="D108" s="28"/>
      <c r="E108" s="28"/>
      <c r="F108" s="28"/>
      <c r="G108" s="28"/>
      <c r="H108" s="28"/>
      <c r="I108" s="29"/>
      <c r="J108" s="29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</row>
    <row r="109" spans="1:22" x14ac:dyDescent="0.25">
      <c r="A109" s="28"/>
      <c r="B109" s="28"/>
      <c r="C109" s="29"/>
      <c r="D109" s="28"/>
      <c r="E109" s="28"/>
      <c r="F109" s="28"/>
      <c r="G109" s="28"/>
      <c r="H109" s="28"/>
      <c r="I109" s="29"/>
      <c r="J109" s="29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</row>
    <row r="110" spans="1:22" x14ac:dyDescent="0.25">
      <c r="A110" s="28"/>
      <c r="B110" s="28"/>
      <c r="C110" s="29"/>
      <c r="D110" s="28"/>
      <c r="E110" s="28"/>
      <c r="F110" s="28"/>
      <c r="G110" s="28"/>
      <c r="H110" s="28"/>
      <c r="I110" s="29"/>
      <c r="J110" s="29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</row>
    <row r="111" spans="1:22" x14ac:dyDescent="0.25">
      <c r="A111" s="28"/>
      <c r="B111" s="28"/>
      <c r="C111" s="29"/>
      <c r="D111" s="28"/>
      <c r="E111" s="28"/>
      <c r="F111" s="28"/>
      <c r="G111" s="28"/>
      <c r="H111" s="28"/>
      <c r="I111" s="29"/>
      <c r="J111" s="29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</row>
    <row r="112" spans="1:22" x14ac:dyDescent="0.25">
      <c r="A112" s="28"/>
      <c r="B112" s="28"/>
      <c r="C112" s="29"/>
      <c r="D112" s="28"/>
      <c r="E112" s="28"/>
      <c r="F112" s="28"/>
      <c r="G112" s="28"/>
      <c r="H112" s="28"/>
      <c r="I112" s="29"/>
      <c r="J112" s="29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</row>
    <row r="113" spans="1:22" x14ac:dyDescent="0.25">
      <c r="A113" s="28"/>
      <c r="B113" s="28"/>
      <c r="C113" s="29"/>
      <c r="D113" s="28"/>
      <c r="E113" s="28"/>
      <c r="F113" s="28"/>
      <c r="G113" s="28"/>
      <c r="H113" s="28"/>
      <c r="I113" s="29"/>
      <c r="J113" s="29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</row>
    <row r="114" spans="1:22" x14ac:dyDescent="0.25">
      <c r="A114" s="28"/>
      <c r="B114" s="28"/>
      <c r="C114" s="29"/>
      <c r="D114" s="28"/>
      <c r="E114" s="28"/>
      <c r="F114" s="28"/>
      <c r="G114" s="28"/>
      <c r="H114" s="28"/>
      <c r="I114" s="29"/>
      <c r="J114" s="29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</row>
    <row r="115" spans="1:22" x14ac:dyDescent="0.25">
      <c r="A115" s="28"/>
      <c r="B115" s="28"/>
      <c r="C115" s="29"/>
      <c r="D115" s="28"/>
      <c r="E115" s="28"/>
      <c r="F115" s="28"/>
      <c r="G115" s="28"/>
      <c r="H115" s="28"/>
      <c r="I115" s="29"/>
      <c r="J115" s="29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</row>
    <row r="116" spans="1:22" x14ac:dyDescent="0.25">
      <c r="A116" s="28"/>
      <c r="B116" s="28"/>
      <c r="C116" s="29"/>
      <c r="D116" s="28"/>
      <c r="E116" s="28"/>
      <c r="F116" s="28"/>
      <c r="G116" s="28"/>
      <c r="H116" s="28"/>
      <c r="I116" s="29"/>
      <c r="J116" s="29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</row>
    <row r="117" spans="1:22" x14ac:dyDescent="0.25">
      <c r="A117" s="28"/>
      <c r="B117" s="28"/>
      <c r="C117" s="29"/>
      <c r="D117" s="28"/>
      <c r="E117" s="28"/>
      <c r="F117" s="28"/>
      <c r="G117" s="28"/>
      <c r="H117" s="28"/>
      <c r="I117" s="29"/>
      <c r="J117" s="29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</row>
    <row r="118" spans="1:22" x14ac:dyDescent="0.25">
      <c r="A118" s="28"/>
      <c r="B118" s="28"/>
      <c r="C118" s="29"/>
      <c r="D118" s="28"/>
      <c r="E118" s="28"/>
      <c r="F118" s="28"/>
      <c r="G118" s="28"/>
      <c r="H118" s="28"/>
      <c r="I118" s="29"/>
      <c r="J118" s="29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</row>
    <row r="119" spans="1:22" x14ac:dyDescent="0.25">
      <c r="A119" s="28"/>
      <c r="B119" s="28"/>
      <c r="C119" s="29"/>
      <c r="D119" s="28"/>
      <c r="E119" s="28"/>
      <c r="F119" s="28"/>
      <c r="G119" s="28"/>
      <c r="H119" s="28"/>
      <c r="I119" s="29"/>
      <c r="J119" s="29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</row>
    <row r="120" spans="1:22" x14ac:dyDescent="0.25">
      <c r="A120" s="28"/>
      <c r="B120" s="28"/>
      <c r="C120" s="29"/>
      <c r="D120" s="28"/>
      <c r="E120" s="28"/>
      <c r="F120" s="28"/>
      <c r="G120" s="28"/>
      <c r="H120" s="28"/>
      <c r="I120" s="29"/>
      <c r="J120" s="29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</row>
    <row r="121" spans="1:22" x14ac:dyDescent="0.25">
      <c r="A121" s="28"/>
      <c r="B121" s="28"/>
      <c r="C121" s="29"/>
      <c r="D121" s="28"/>
      <c r="E121" s="28"/>
      <c r="F121" s="28"/>
      <c r="G121" s="28"/>
      <c r="H121" s="28"/>
      <c r="I121" s="29"/>
      <c r="J121" s="29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</row>
    <row r="122" spans="1:22" x14ac:dyDescent="0.25">
      <c r="A122" s="28"/>
      <c r="B122" s="28"/>
      <c r="C122" s="29"/>
      <c r="D122" s="28"/>
      <c r="E122" s="28"/>
      <c r="F122" s="28"/>
      <c r="G122" s="28"/>
      <c r="H122" s="28"/>
      <c r="I122" s="29"/>
      <c r="J122" s="29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</row>
    <row r="123" spans="1:22" x14ac:dyDescent="0.25">
      <c r="A123" s="28"/>
      <c r="B123" s="28"/>
      <c r="C123" s="29"/>
      <c r="D123" s="28"/>
      <c r="E123" s="28"/>
      <c r="F123" s="28"/>
      <c r="G123" s="28"/>
      <c r="H123" s="28"/>
      <c r="I123" s="29"/>
      <c r="J123" s="29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</row>
    <row r="124" spans="1:22" x14ac:dyDescent="0.25">
      <c r="A124" s="28"/>
      <c r="B124" s="28"/>
      <c r="C124" s="29"/>
      <c r="D124" s="28"/>
      <c r="E124" s="28"/>
      <c r="F124" s="28"/>
      <c r="G124" s="28"/>
      <c r="H124" s="28"/>
      <c r="I124" s="29"/>
      <c r="J124" s="29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</row>
    <row r="125" spans="1:22" x14ac:dyDescent="0.25">
      <c r="A125" s="28"/>
      <c r="B125" s="28"/>
      <c r="C125" s="29"/>
      <c r="D125" s="28"/>
      <c r="E125" s="28"/>
      <c r="F125" s="28"/>
      <c r="G125" s="28"/>
      <c r="H125" s="28"/>
      <c r="I125" s="29"/>
      <c r="J125" s="29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</row>
    <row r="126" spans="1:22" x14ac:dyDescent="0.25">
      <c r="A126" s="28"/>
      <c r="B126" s="28"/>
      <c r="C126" s="29"/>
      <c r="D126" s="28"/>
      <c r="E126" s="28"/>
      <c r="F126" s="28"/>
      <c r="G126" s="28"/>
      <c r="H126" s="28"/>
      <c r="I126" s="29"/>
      <c r="J126" s="29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</row>
    <row r="127" spans="1:22" x14ac:dyDescent="0.25">
      <c r="A127" s="28"/>
      <c r="B127" s="28"/>
      <c r="C127" s="29"/>
      <c r="D127" s="28"/>
      <c r="E127" s="28"/>
      <c r="F127" s="28"/>
      <c r="G127" s="28"/>
      <c r="H127" s="28"/>
      <c r="I127" s="29"/>
      <c r="J127" s="29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</row>
    <row r="128" spans="1:22" x14ac:dyDescent="0.25">
      <c r="A128" s="28"/>
      <c r="B128" s="28"/>
      <c r="C128" s="29"/>
      <c r="D128" s="28"/>
      <c r="E128" s="28"/>
      <c r="F128" s="28"/>
      <c r="G128" s="28"/>
      <c r="H128" s="28"/>
      <c r="I128" s="29"/>
      <c r="J128" s="29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</row>
    <row r="129" spans="1:22" x14ac:dyDescent="0.25">
      <c r="A129" s="28"/>
      <c r="B129" s="28"/>
      <c r="C129" s="29"/>
      <c r="D129" s="28"/>
      <c r="E129" s="28"/>
      <c r="F129" s="28"/>
      <c r="G129" s="28"/>
      <c r="H129" s="28"/>
      <c r="I129" s="29"/>
      <c r="J129" s="29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</row>
    <row r="130" spans="1:22" x14ac:dyDescent="0.25">
      <c r="A130" s="28"/>
      <c r="B130" s="28"/>
      <c r="C130" s="29"/>
      <c r="D130" s="28"/>
      <c r="E130" s="28"/>
      <c r="F130" s="28"/>
      <c r="G130" s="28"/>
      <c r="H130" s="28"/>
      <c r="I130" s="29"/>
      <c r="J130" s="29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</row>
    <row r="131" spans="1:22" x14ac:dyDescent="0.25">
      <c r="A131" s="28"/>
      <c r="B131" s="28"/>
      <c r="C131" s="29"/>
      <c r="D131" s="28"/>
      <c r="E131" s="28"/>
      <c r="F131" s="28"/>
      <c r="G131" s="28"/>
      <c r="H131" s="28"/>
      <c r="I131" s="29"/>
      <c r="J131" s="29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</row>
    <row r="132" spans="1:22" x14ac:dyDescent="0.25">
      <c r="A132" s="28"/>
      <c r="B132" s="28"/>
      <c r="C132" s="29"/>
      <c r="D132" s="28"/>
      <c r="E132" s="28"/>
      <c r="F132" s="28"/>
      <c r="G132" s="28"/>
      <c r="H132" s="28"/>
      <c r="I132" s="29"/>
      <c r="J132" s="29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</row>
    <row r="133" spans="1:22" x14ac:dyDescent="0.25">
      <c r="A133" s="28"/>
      <c r="B133" s="28"/>
      <c r="C133" s="29"/>
      <c r="D133" s="28"/>
      <c r="E133" s="28"/>
      <c r="F133" s="28"/>
      <c r="G133" s="28"/>
      <c r="H133" s="28"/>
      <c r="I133" s="29"/>
      <c r="J133" s="29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</row>
    <row r="134" spans="1:22" x14ac:dyDescent="0.25">
      <c r="A134" s="28"/>
      <c r="B134" s="28"/>
      <c r="C134" s="29"/>
      <c r="D134" s="28"/>
      <c r="E134" s="28"/>
      <c r="F134" s="28"/>
      <c r="G134" s="28"/>
      <c r="H134" s="28"/>
      <c r="I134" s="29"/>
      <c r="J134" s="29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</row>
    <row r="135" spans="1:22" x14ac:dyDescent="0.25">
      <c r="A135" s="28"/>
      <c r="B135" s="28"/>
      <c r="C135" s="29"/>
      <c r="D135" s="28"/>
      <c r="E135" s="28"/>
      <c r="F135" s="28"/>
      <c r="G135" s="28"/>
      <c r="H135" s="28"/>
      <c r="I135" s="29"/>
      <c r="J135" s="29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</row>
    <row r="136" spans="1:22" x14ac:dyDescent="0.25">
      <c r="A136" s="28"/>
      <c r="B136" s="28"/>
      <c r="C136" s="29"/>
      <c r="D136" s="28"/>
      <c r="E136" s="28"/>
      <c r="F136" s="28"/>
      <c r="G136" s="28"/>
      <c r="H136" s="28"/>
      <c r="I136" s="29"/>
      <c r="J136" s="29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</row>
    <row r="137" spans="1:22" x14ac:dyDescent="0.25">
      <c r="A137" s="28"/>
      <c r="B137" s="28"/>
      <c r="C137" s="29"/>
      <c r="D137" s="28"/>
      <c r="E137" s="28"/>
      <c r="F137" s="28"/>
      <c r="G137" s="28"/>
      <c r="H137" s="28"/>
      <c r="I137" s="29"/>
      <c r="J137" s="29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</row>
    <row r="138" spans="1:22" x14ac:dyDescent="0.25">
      <c r="A138" s="28"/>
      <c r="B138" s="28"/>
      <c r="C138" s="29"/>
      <c r="D138" s="28"/>
      <c r="E138" s="28"/>
      <c r="F138" s="28"/>
      <c r="G138" s="28"/>
      <c r="H138" s="28"/>
      <c r="I138" s="29"/>
      <c r="J138" s="29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</row>
    <row r="139" spans="1:22" x14ac:dyDescent="0.25">
      <c r="A139" s="28"/>
      <c r="B139" s="28"/>
      <c r="C139" s="29"/>
      <c r="D139" s="28"/>
      <c r="E139" s="28"/>
      <c r="F139" s="28"/>
      <c r="G139" s="28"/>
      <c r="H139" s="28"/>
      <c r="I139" s="29"/>
      <c r="J139" s="29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</row>
    <row r="140" spans="1:22" x14ac:dyDescent="0.25">
      <c r="A140" s="28"/>
      <c r="B140" s="28"/>
      <c r="C140" s="29"/>
      <c r="D140" s="28"/>
      <c r="E140" s="28"/>
      <c r="F140" s="28"/>
      <c r="G140" s="28"/>
      <c r="H140" s="28"/>
      <c r="I140" s="29"/>
      <c r="J140" s="29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</row>
    <row r="141" spans="1:22" x14ac:dyDescent="0.25">
      <c r="A141" s="76"/>
      <c r="B141" s="76"/>
      <c r="C141" s="77"/>
      <c r="D141" s="76"/>
      <c r="E141" s="76"/>
      <c r="F141" s="76"/>
      <c r="G141" s="76"/>
      <c r="H141" s="76"/>
      <c r="I141" s="77"/>
      <c r="J141" s="77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</row>
    <row r="142" spans="1:22" x14ac:dyDescent="0.25">
      <c r="A142" s="76"/>
      <c r="B142" s="76"/>
      <c r="C142" s="77"/>
      <c r="D142" s="76"/>
      <c r="E142" s="76"/>
      <c r="F142" s="76"/>
      <c r="G142" s="76"/>
      <c r="H142" s="76"/>
      <c r="I142" s="77"/>
      <c r="J142" s="77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</row>
    <row r="143" spans="1:22" x14ac:dyDescent="0.25">
      <c r="A143" s="76"/>
      <c r="B143" s="76"/>
      <c r="C143" s="77"/>
      <c r="D143" s="76"/>
      <c r="E143" s="76"/>
      <c r="F143" s="76"/>
      <c r="G143" s="76"/>
      <c r="H143" s="76"/>
      <c r="I143" s="77"/>
      <c r="J143" s="77"/>
      <c r="K143" s="76"/>
      <c r="L143" s="76"/>
      <c r="M143" s="76"/>
      <c r="N143" s="76"/>
      <c r="O143" s="76"/>
      <c r="P143" s="76"/>
      <c r="Q143" s="76"/>
      <c r="R143" s="76"/>
      <c r="S143" s="76"/>
      <c r="T143" s="76"/>
      <c r="U143" s="76"/>
      <c r="V143" s="76"/>
    </row>
    <row r="144" spans="1:22" x14ac:dyDescent="0.25">
      <c r="A144" s="76"/>
      <c r="B144" s="76"/>
      <c r="C144" s="77"/>
      <c r="D144" s="76"/>
      <c r="E144" s="76"/>
      <c r="F144" s="76"/>
      <c r="G144" s="76"/>
      <c r="H144" s="76"/>
      <c r="I144" s="77"/>
      <c r="J144" s="77"/>
      <c r="K144" s="76"/>
      <c r="L144" s="76"/>
      <c r="M144" s="76"/>
      <c r="N144" s="76"/>
      <c r="O144" s="76"/>
      <c r="P144" s="76"/>
      <c r="Q144" s="76"/>
      <c r="R144" s="76"/>
      <c r="S144" s="76"/>
      <c r="T144" s="76"/>
      <c r="U144" s="76"/>
      <c r="V144" s="76"/>
    </row>
  </sheetData>
  <autoFilter ref="D21:U49" xr:uid="{00000000-0001-0000-0800-000000000000}"/>
  <mergeCells count="108">
    <mergeCell ref="D102:F102"/>
    <mergeCell ref="I102:L102"/>
    <mergeCell ref="A95:O95"/>
    <mergeCell ref="A96:K97"/>
    <mergeCell ref="A98:H98"/>
    <mergeCell ref="A99:C99"/>
    <mergeCell ref="D101:F101"/>
    <mergeCell ref="I101:L101"/>
    <mergeCell ref="A91:E91"/>
    <mergeCell ref="L91:P91"/>
    <mergeCell ref="A92:E92"/>
    <mergeCell ref="L92:P92"/>
    <mergeCell ref="A93:E93"/>
    <mergeCell ref="A94:H94"/>
    <mergeCell ref="A88:E88"/>
    <mergeCell ref="L88:P88"/>
    <mergeCell ref="A89:E89"/>
    <mergeCell ref="L89:P89"/>
    <mergeCell ref="A90:E90"/>
    <mergeCell ref="L90:P90"/>
    <mergeCell ref="A85:E85"/>
    <mergeCell ref="L85:P85"/>
    <mergeCell ref="A86:E86"/>
    <mergeCell ref="L86:P86"/>
    <mergeCell ref="A87:E87"/>
    <mergeCell ref="L87:P87"/>
    <mergeCell ref="A82:E82"/>
    <mergeCell ref="L82:P82"/>
    <mergeCell ref="A83:E83"/>
    <mergeCell ref="L83:P83"/>
    <mergeCell ref="A84:E84"/>
    <mergeCell ref="L84:P84"/>
    <mergeCell ref="A79:E79"/>
    <mergeCell ref="L79:P79"/>
    <mergeCell ref="A80:E80"/>
    <mergeCell ref="L80:P80"/>
    <mergeCell ref="A81:E81"/>
    <mergeCell ref="L81:P81"/>
    <mergeCell ref="A76:E76"/>
    <mergeCell ref="L76:P76"/>
    <mergeCell ref="A77:E77"/>
    <mergeCell ref="L77:P77"/>
    <mergeCell ref="A78:E78"/>
    <mergeCell ref="L78:P78"/>
    <mergeCell ref="A73:E73"/>
    <mergeCell ref="L73:P73"/>
    <mergeCell ref="A74:E74"/>
    <mergeCell ref="L74:P74"/>
    <mergeCell ref="A75:E75"/>
    <mergeCell ref="L75:P75"/>
    <mergeCell ref="A70:E70"/>
    <mergeCell ref="L70:P70"/>
    <mergeCell ref="A71:E71"/>
    <mergeCell ref="L71:P71"/>
    <mergeCell ref="A72:E72"/>
    <mergeCell ref="L72:P72"/>
    <mergeCell ref="A67:E67"/>
    <mergeCell ref="L67:P67"/>
    <mergeCell ref="A68:E68"/>
    <mergeCell ref="L68:P68"/>
    <mergeCell ref="A69:E69"/>
    <mergeCell ref="L69:P69"/>
    <mergeCell ref="A64:E64"/>
    <mergeCell ref="L64:P64"/>
    <mergeCell ref="A65:E65"/>
    <mergeCell ref="L65:P65"/>
    <mergeCell ref="A66:E66"/>
    <mergeCell ref="L66:P66"/>
    <mergeCell ref="A60:K60"/>
    <mergeCell ref="A61:E61"/>
    <mergeCell ref="A62:E62"/>
    <mergeCell ref="L62:P62"/>
    <mergeCell ref="A63:E63"/>
    <mergeCell ref="L63:P63"/>
    <mergeCell ref="A52:E53"/>
    <mergeCell ref="A54:E54"/>
    <mergeCell ref="A55:E55"/>
    <mergeCell ref="A56:E56"/>
    <mergeCell ref="A57:E57"/>
    <mergeCell ref="A58:E58"/>
    <mergeCell ref="K20:N20"/>
    <mergeCell ref="O20:P20"/>
    <mergeCell ref="R20:S20"/>
    <mergeCell ref="T20:U20"/>
    <mergeCell ref="V20:V21"/>
    <mergeCell ref="A51:E51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A9:N9"/>
    <mergeCell ref="A10:N10"/>
    <mergeCell ref="A11:V11"/>
    <mergeCell ref="A12:N12"/>
    <mergeCell ref="A13:V13"/>
    <mergeCell ref="A14:V14"/>
    <mergeCell ref="A1:V1"/>
    <mergeCell ref="A3:V3"/>
    <mergeCell ref="A5:V5"/>
    <mergeCell ref="A6:N6"/>
    <mergeCell ref="A7:N7"/>
    <mergeCell ref="A8:V8"/>
  </mergeCells>
  <pageMargins left="0.59055118110236227" right="0.51181102362204722" top="0.62992125984251968" bottom="0.78740157480314965" header="0.51181102362204722" footer="0.31496062992125984"/>
  <pageSetup paperSize="9" scale="40" fitToHeight="0" orientation="landscape" horizontalDpi="300" verticalDpi="300" r:id="rId1"/>
  <headerFooter>
    <oddFooter>&amp;LÁrea Responsável: SUPECC/SGI/SES&amp;RPág &amp;P de &amp;N -&amp;D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CRER</vt:lpstr>
      <vt:lpstr>CRER!Area_de_impressao</vt:lpstr>
      <vt:lpstr>CRER!Titulos_de_impressao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Emilia Regina da Fonseca</cp:lastModifiedBy>
  <dcterms:created xsi:type="dcterms:W3CDTF">2024-06-19T13:29:04Z</dcterms:created>
  <dcterms:modified xsi:type="dcterms:W3CDTF">2024-06-19T13:29:29Z</dcterms:modified>
</cp:coreProperties>
</file>